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0610" windowHeight="11160" tabRatio="849"/>
  </bookViews>
  <sheets>
    <sheet name="Instrucciones" sheetId="83" r:id="rId1"/>
    <sheet name="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58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state="hidden" r:id="rId17"/>
    <sheet name="Memoria Aporte de Asociado 12" sheetId="72" state="hidden" r:id="rId18"/>
    <sheet name="Memoria Aporte de Asociado 13" sheetId="73" state="hidden" r:id="rId19"/>
    <sheet name="Memoria Aporte de Asociado 14" sheetId="74" state="hidden" r:id="rId20"/>
    <sheet name="Memoria Aporte de Asociado 15" sheetId="75" state="hidden" r:id="rId21"/>
    <sheet name="Memoria Aporte de Asociado 16" sheetId="76" state="hidden" r:id="rId22"/>
    <sheet name="Memoria Aporte de Asociado 17" sheetId="77" state="hidden" r:id="rId23"/>
    <sheet name="Memoria Aporte de Asociado 18" sheetId="78" state="hidden" r:id="rId24"/>
    <sheet name="Costos Totales Consolidado" sheetId="57" r:id="rId25"/>
    <sheet name="CONDICIONES" sheetId="82" state="hidden" r:id="rId26"/>
    <sheet name="Aportes FIA Consolidado" sheetId="69" r:id="rId27"/>
    <sheet name="Aportes Contraparte Consolidado" sheetId="62" r:id="rId28"/>
  </sheets>
  <definedNames>
    <definedName name="Opcion_Postulada">CONDICIONES!$D$20:$D$23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69" l="1"/>
  <c r="C3" i="57" l="1"/>
  <c r="C2" i="57"/>
  <c r="C20" i="82"/>
  <c r="D22" i="82" s="1"/>
  <c r="M8" i="63"/>
  <c r="M9" i="63"/>
  <c r="M10" i="63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27" i="63"/>
  <c r="M28" i="63"/>
  <c r="M29" i="63"/>
  <c r="M30" i="63"/>
  <c r="M31" i="63"/>
  <c r="M32" i="63"/>
  <c r="M33" i="63"/>
  <c r="M34" i="63"/>
  <c r="M35" i="63"/>
  <c r="M36" i="63"/>
  <c r="M37" i="63"/>
  <c r="M38" i="63"/>
  <c r="M39" i="63"/>
  <c r="M40" i="63"/>
  <c r="M41" i="63"/>
  <c r="M42" i="63"/>
  <c r="M43" i="63"/>
  <c r="M44" i="63"/>
  <c r="M45" i="63"/>
  <c r="M46" i="63"/>
  <c r="M47" i="63"/>
  <c r="M48" i="63"/>
  <c r="M49" i="63"/>
  <c r="M50" i="63"/>
  <c r="M51" i="63"/>
  <c r="M52" i="63"/>
  <c r="M53" i="63"/>
  <c r="M54" i="63"/>
  <c r="M55" i="63"/>
  <c r="M56" i="63"/>
  <c r="M57" i="63"/>
  <c r="M58" i="63"/>
  <c r="M59" i="63"/>
  <c r="M60" i="63"/>
  <c r="M61" i="63"/>
  <c r="M62" i="63"/>
  <c r="M63" i="63"/>
  <c r="M64" i="63"/>
  <c r="M65" i="63"/>
  <c r="M66" i="63"/>
  <c r="M67" i="63"/>
  <c r="M68" i="63"/>
  <c r="M69" i="63"/>
  <c r="M70" i="63"/>
  <c r="M71" i="63"/>
  <c r="M72" i="63"/>
  <c r="M73" i="63"/>
  <c r="M74" i="63"/>
  <c r="M75" i="63"/>
  <c r="M76" i="63"/>
  <c r="M77" i="63"/>
  <c r="M78" i="63"/>
  <c r="M79" i="63"/>
  <c r="M80" i="63"/>
  <c r="M81" i="63"/>
  <c r="M82" i="63"/>
  <c r="M83" i="63"/>
  <c r="M84" i="63"/>
  <c r="M85" i="63"/>
  <c r="M86" i="63"/>
  <c r="M87" i="63"/>
  <c r="M88" i="63"/>
  <c r="M89" i="63"/>
  <c r="M90" i="63"/>
  <c r="M91" i="63"/>
  <c r="M92" i="63"/>
  <c r="M93" i="63"/>
  <c r="M94" i="63"/>
  <c r="M95" i="63"/>
  <c r="M96" i="63"/>
  <c r="M97" i="63"/>
  <c r="M98" i="63"/>
  <c r="M99" i="63"/>
  <c r="M100" i="63"/>
  <c r="M101" i="63"/>
  <c r="M102" i="63"/>
  <c r="M103" i="63"/>
  <c r="M104" i="63"/>
  <c r="M105" i="63"/>
  <c r="M106" i="63"/>
  <c r="M107" i="63"/>
  <c r="M108" i="63"/>
  <c r="M109" i="63"/>
  <c r="M110" i="63"/>
  <c r="M111" i="63"/>
  <c r="M112" i="63"/>
  <c r="M113" i="63"/>
  <c r="M114" i="63"/>
  <c r="M115" i="63"/>
  <c r="M116" i="63"/>
  <c r="M117" i="63"/>
  <c r="M118" i="63"/>
  <c r="M119" i="63"/>
  <c r="M120" i="63"/>
  <c r="M121" i="63"/>
  <c r="M122" i="63"/>
  <c r="M123" i="63"/>
  <c r="M124" i="63"/>
  <c r="M125" i="63"/>
  <c r="M126" i="63"/>
  <c r="M127" i="63"/>
  <c r="M128" i="63"/>
  <c r="M129" i="63"/>
  <c r="M130" i="63"/>
  <c r="M131" i="63"/>
  <c r="M132" i="63"/>
  <c r="M133" i="63"/>
  <c r="M134" i="63"/>
  <c r="M135" i="63"/>
  <c r="M136" i="63"/>
  <c r="M137" i="63"/>
  <c r="M138" i="63"/>
  <c r="M139" i="63"/>
  <c r="M8" i="33"/>
  <c r="M9" i="33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M72" i="33"/>
  <c r="M73" i="33"/>
  <c r="M74" i="33"/>
  <c r="M75" i="33"/>
  <c r="M76" i="33"/>
  <c r="M77" i="33"/>
  <c r="M78" i="33"/>
  <c r="M79" i="33"/>
  <c r="M80" i="33"/>
  <c r="M81" i="33"/>
  <c r="M82" i="33"/>
  <c r="M83" i="33"/>
  <c r="M84" i="33"/>
  <c r="M85" i="33"/>
  <c r="M86" i="33"/>
  <c r="M87" i="33"/>
  <c r="M88" i="33"/>
  <c r="M89" i="33"/>
  <c r="M90" i="33"/>
  <c r="M91" i="33"/>
  <c r="M92" i="33"/>
  <c r="M93" i="33"/>
  <c r="M94" i="33"/>
  <c r="M95" i="33"/>
  <c r="M96" i="33"/>
  <c r="M97" i="33"/>
  <c r="M98" i="33"/>
  <c r="M99" i="33"/>
  <c r="M100" i="33"/>
  <c r="M101" i="33"/>
  <c r="M102" i="33"/>
  <c r="M103" i="33"/>
  <c r="M104" i="33"/>
  <c r="M105" i="33"/>
  <c r="M106" i="33"/>
  <c r="M107" i="33"/>
  <c r="M108" i="33"/>
  <c r="M109" i="33"/>
  <c r="M110" i="33"/>
  <c r="M111" i="33"/>
  <c r="M112" i="33"/>
  <c r="M113" i="33"/>
  <c r="M114" i="33"/>
  <c r="M115" i="33"/>
  <c r="M116" i="33"/>
  <c r="M117" i="33"/>
  <c r="M118" i="33"/>
  <c r="M119" i="33"/>
  <c r="M120" i="33"/>
  <c r="M121" i="33"/>
  <c r="M122" i="33"/>
  <c r="M123" i="33"/>
  <c r="M124" i="33"/>
  <c r="M125" i="33"/>
  <c r="M126" i="33"/>
  <c r="M127" i="33"/>
  <c r="M128" i="33"/>
  <c r="M129" i="33"/>
  <c r="M130" i="33"/>
  <c r="M131" i="33"/>
  <c r="M132" i="33"/>
  <c r="M133" i="33"/>
  <c r="M134" i="33"/>
  <c r="M135" i="33"/>
  <c r="M136" i="33"/>
  <c r="M137" i="33"/>
  <c r="M138" i="33"/>
  <c r="M139" i="33"/>
  <c r="D4" i="62"/>
  <c r="B64" i="57"/>
  <c r="H138" i="63"/>
  <c r="H135" i="63"/>
  <c r="H128" i="63"/>
  <c r="H122" i="63"/>
  <c r="H117" i="63"/>
  <c r="H105" i="63"/>
  <c r="H84" i="63"/>
  <c r="H64" i="63"/>
  <c r="H72" i="63"/>
  <c r="H57" i="63"/>
  <c r="H38" i="63"/>
  <c r="H33" i="63"/>
  <c r="H29" i="63"/>
  <c r="H39" i="63"/>
  <c r="O4" i="62"/>
  <c r="N4" i="62"/>
  <c r="M4" i="62"/>
  <c r="L4" i="62"/>
  <c r="K4" i="62"/>
  <c r="J4" i="62"/>
  <c r="I4" i="62"/>
  <c r="H4" i="62"/>
  <c r="G4" i="62"/>
  <c r="F4" i="69"/>
  <c r="E4" i="69"/>
  <c r="D4" i="69"/>
  <c r="B81" i="57"/>
  <c r="B80" i="57"/>
  <c r="B79" i="57"/>
  <c r="B78" i="57"/>
  <c r="B77" i="57"/>
  <c r="B76" i="57"/>
  <c r="B75" i="57"/>
  <c r="B74" i="57"/>
  <c r="B73" i="57"/>
  <c r="B72" i="57"/>
  <c r="B71" i="57"/>
  <c r="B70" i="57"/>
  <c r="B69" i="57"/>
  <c r="B68" i="57"/>
  <c r="B67" i="57"/>
  <c r="B66" i="57"/>
  <c r="C4" i="56"/>
  <c r="H62" i="33"/>
  <c r="L55" i="57"/>
  <c r="M55" i="57"/>
  <c r="N55" i="57"/>
  <c r="K55" i="57"/>
  <c r="L54" i="57"/>
  <c r="M54" i="57"/>
  <c r="N54" i="57"/>
  <c r="K54" i="57"/>
  <c r="L53" i="57"/>
  <c r="M53" i="57"/>
  <c r="N53" i="57"/>
  <c r="K53" i="57"/>
  <c r="L52" i="57"/>
  <c r="M52" i="57"/>
  <c r="N52" i="57"/>
  <c r="K52" i="57"/>
  <c r="L51" i="57"/>
  <c r="M51" i="57"/>
  <c r="N51" i="57"/>
  <c r="K51" i="57"/>
  <c r="L50" i="57"/>
  <c r="M50" i="57"/>
  <c r="N50" i="57"/>
  <c r="K50" i="57"/>
  <c r="L49" i="57"/>
  <c r="M49" i="57"/>
  <c r="N49" i="57"/>
  <c r="K49" i="57"/>
  <c r="L48" i="57"/>
  <c r="M48" i="57"/>
  <c r="N48" i="57"/>
  <c r="K48" i="57"/>
  <c r="L47" i="57"/>
  <c r="M47" i="57"/>
  <c r="N47" i="57"/>
  <c r="K47" i="57"/>
  <c r="L46" i="57"/>
  <c r="M46" i="57"/>
  <c r="N46" i="57"/>
  <c r="K46" i="57"/>
  <c r="L45" i="57"/>
  <c r="M45" i="57"/>
  <c r="N45" i="57"/>
  <c r="K45" i="57"/>
  <c r="L44" i="57"/>
  <c r="M44" i="57"/>
  <c r="N44" i="57"/>
  <c r="K44" i="57"/>
  <c r="G17" i="82"/>
  <c r="F16" i="82"/>
  <c r="G15" i="82"/>
  <c r="F14" i="82"/>
  <c r="F11" i="82"/>
  <c r="M105" i="56"/>
  <c r="C4" i="55"/>
  <c r="C4" i="53"/>
  <c r="B63" i="57" s="1"/>
  <c r="T55" i="57"/>
  <c r="U55" i="57"/>
  <c r="V55" i="57"/>
  <c r="S55" i="57"/>
  <c r="T54" i="57"/>
  <c r="U54" i="57"/>
  <c r="V54" i="57"/>
  <c r="S54" i="57"/>
  <c r="T53" i="57"/>
  <c r="U53" i="57"/>
  <c r="V53" i="57"/>
  <c r="S53" i="57"/>
  <c r="T52" i="57"/>
  <c r="U52" i="57"/>
  <c r="V52" i="57"/>
  <c r="S52" i="57"/>
  <c r="T51" i="57"/>
  <c r="U51" i="57"/>
  <c r="V51" i="57"/>
  <c r="S51" i="57"/>
  <c r="T50" i="57"/>
  <c r="U50" i="57"/>
  <c r="V50" i="57"/>
  <c r="S50" i="57"/>
  <c r="T49" i="57"/>
  <c r="U49" i="57"/>
  <c r="V49" i="57"/>
  <c r="S49" i="57"/>
  <c r="T48" i="57"/>
  <c r="U48" i="57"/>
  <c r="V48" i="57"/>
  <c r="S48" i="57"/>
  <c r="T47" i="57"/>
  <c r="U47" i="57"/>
  <c r="V47" i="57"/>
  <c r="S47" i="57"/>
  <c r="T46" i="57"/>
  <c r="U46" i="57"/>
  <c r="V46" i="57"/>
  <c r="S46" i="57"/>
  <c r="T45" i="57"/>
  <c r="U45" i="57"/>
  <c r="V45" i="57"/>
  <c r="S45" i="57"/>
  <c r="T44" i="57"/>
  <c r="U44" i="57"/>
  <c r="V44" i="57"/>
  <c r="S44" i="57"/>
  <c r="S38" i="57"/>
  <c r="T38" i="57"/>
  <c r="U38" i="57"/>
  <c r="V38" i="57"/>
  <c r="S39" i="57"/>
  <c r="T39" i="57"/>
  <c r="U39" i="57"/>
  <c r="V39" i="57"/>
  <c r="S40" i="57"/>
  <c r="T40" i="57"/>
  <c r="U40" i="57"/>
  <c r="V40" i="57"/>
  <c r="S41" i="57"/>
  <c r="T41" i="57"/>
  <c r="U41" i="57"/>
  <c r="V41" i="57"/>
  <c r="S42" i="57"/>
  <c r="T42" i="57"/>
  <c r="U42" i="57"/>
  <c r="V42" i="57"/>
  <c r="S43" i="57"/>
  <c r="T43" i="57"/>
  <c r="U43" i="57"/>
  <c r="V43" i="57"/>
  <c r="S22" i="57"/>
  <c r="T22" i="57"/>
  <c r="U22" i="57"/>
  <c r="V22" i="57"/>
  <c r="S23" i="57"/>
  <c r="T23" i="57"/>
  <c r="U23" i="57"/>
  <c r="V23" i="57"/>
  <c r="S24" i="57"/>
  <c r="T24" i="57"/>
  <c r="U24" i="57"/>
  <c r="V24" i="57"/>
  <c r="S25" i="57"/>
  <c r="T25" i="57"/>
  <c r="U25" i="57"/>
  <c r="V25" i="57"/>
  <c r="S26" i="57"/>
  <c r="T26" i="57"/>
  <c r="U26" i="57"/>
  <c r="V26" i="57"/>
  <c r="S27" i="57"/>
  <c r="T27" i="57"/>
  <c r="U27" i="57"/>
  <c r="V27" i="57"/>
  <c r="S28" i="57"/>
  <c r="T28" i="57"/>
  <c r="U28" i="57"/>
  <c r="V28" i="57"/>
  <c r="S29" i="57"/>
  <c r="T29" i="57"/>
  <c r="U29" i="57"/>
  <c r="V29" i="57"/>
  <c r="S30" i="57"/>
  <c r="T30" i="57"/>
  <c r="U30" i="57"/>
  <c r="V30" i="57"/>
  <c r="S31" i="57"/>
  <c r="T31" i="57"/>
  <c r="U31" i="57"/>
  <c r="V31" i="57"/>
  <c r="S32" i="57"/>
  <c r="T32" i="57"/>
  <c r="U32" i="57"/>
  <c r="V32" i="57"/>
  <c r="S33" i="57"/>
  <c r="T33" i="57"/>
  <c r="U33" i="57"/>
  <c r="V33" i="57"/>
  <c r="S34" i="57"/>
  <c r="T34" i="57"/>
  <c r="U34" i="57"/>
  <c r="V34" i="57"/>
  <c r="S35" i="57"/>
  <c r="T35" i="57"/>
  <c r="U35" i="57"/>
  <c r="V35" i="57"/>
  <c r="S36" i="57"/>
  <c r="T36" i="57"/>
  <c r="U36" i="57"/>
  <c r="V36" i="57"/>
  <c r="S37" i="57"/>
  <c r="T37" i="57"/>
  <c r="U37" i="57"/>
  <c r="V37" i="57"/>
  <c r="T21" i="57"/>
  <c r="U21" i="57"/>
  <c r="V21" i="57"/>
  <c r="V56" i="57" s="1"/>
  <c r="S21" i="57"/>
  <c r="P55" i="57"/>
  <c r="Q55" i="57"/>
  <c r="R55" i="57"/>
  <c r="O55" i="57"/>
  <c r="P54" i="57"/>
  <c r="Q54" i="57"/>
  <c r="R54" i="57"/>
  <c r="O54" i="57"/>
  <c r="P53" i="57"/>
  <c r="Q53" i="57"/>
  <c r="R53" i="57"/>
  <c r="O53" i="57"/>
  <c r="P52" i="57"/>
  <c r="Q52" i="57"/>
  <c r="R52" i="57"/>
  <c r="O52" i="57"/>
  <c r="P51" i="57"/>
  <c r="Q51" i="57"/>
  <c r="R51" i="57"/>
  <c r="O51" i="57"/>
  <c r="P50" i="57"/>
  <c r="Q50" i="57"/>
  <c r="R50" i="57"/>
  <c r="O50" i="57"/>
  <c r="P49" i="57"/>
  <c r="Q49" i="57"/>
  <c r="R49" i="57"/>
  <c r="O49" i="57"/>
  <c r="P48" i="57"/>
  <c r="Q48" i="57"/>
  <c r="R48" i="57"/>
  <c r="O48" i="57"/>
  <c r="P47" i="57"/>
  <c r="Q47" i="57"/>
  <c r="R47" i="57"/>
  <c r="O47" i="57"/>
  <c r="P46" i="57"/>
  <c r="Q46" i="57"/>
  <c r="R46" i="57"/>
  <c r="O46" i="57"/>
  <c r="P45" i="57"/>
  <c r="Q45" i="57"/>
  <c r="R45" i="57"/>
  <c r="O45" i="57"/>
  <c r="P44" i="57"/>
  <c r="Q44" i="57"/>
  <c r="R44" i="57"/>
  <c r="O44" i="57"/>
  <c r="O22" i="57"/>
  <c r="P22" i="57"/>
  <c r="Q22" i="57"/>
  <c r="R22" i="57"/>
  <c r="O23" i="57"/>
  <c r="P23" i="57"/>
  <c r="Q23" i="57"/>
  <c r="R23" i="57"/>
  <c r="O24" i="57"/>
  <c r="P24" i="57"/>
  <c r="Q24" i="57"/>
  <c r="R24" i="57"/>
  <c r="O25" i="57"/>
  <c r="P25" i="57"/>
  <c r="Q25" i="57"/>
  <c r="R25" i="57"/>
  <c r="O26" i="57"/>
  <c r="P26" i="57"/>
  <c r="Q26" i="57"/>
  <c r="R26" i="57"/>
  <c r="O27" i="57"/>
  <c r="P27" i="57"/>
  <c r="Q27" i="57"/>
  <c r="R27" i="57"/>
  <c r="O28" i="57"/>
  <c r="P28" i="57"/>
  <c r="Q28" i="57"/>
  <c r="R28" i="57"/>
  <c r="O29" i="57"/>
  <c r="P29" i="57"/>
  <c r="Q29" i="57"/>
  <c r="R29" i="57"/>
  <c r="O30" i="57"/>
  <c r="P30" i="57"/>
  <c r="Q30" i="57"/>
  <c r="R30" i="57"/>
  <c r="O31" i="57"/>
  <c r="P31" i="57"/>
  <c r="Q31" i="57"/>
  <c r="R31" i="57"/>
  <c r="O32" i="57"/>
  <c r="P32" i="57"/>
  <c r="Q32" i="57"/>
  <c r="R32" i="57"/>
  <c r="O33" i="57"/>
  <c r="P33" i="57"/>
  <c r="Q33" i="57"/>
  <c r="R33" i="57"/>
  <c r="O34" i="57"/>
  <c r="P34" i="57"/>
  <c r="Q34" i="57"/>
  <c r="R34" i="57"/>
  <c r="O35" i="57"/>
  <c r="P35" i="57"/>
  <c r="Q35" i="57"/>
  <c r="R35" i="57"/>
  <c r="O36" i="57"/>
  <c r="P36" i="57"/>
  <c r="Q36" i="57"/>
  <c r="R36" i="57"/>
  <c r="O37" i="57"/>
  <c r="P37" i="57"/>
  <c r="Q37" i="57"/>
  <c r="R37" i="57"/>
  <c r="O38" i="57"/>
  <c r="P38" i="57"/>
  <c r="Q38" i="57"/>
  <c r="R38" i="57"/>
  <c r="O39" i="57"/>
  <c r="P39" i="57"/>
  <c r="Q39" i="57"/>
  <c r="R39" i="57"/>
  <c r="O40" i="57"/>
  <c r="P40" i="57"/>
  <c r="Q40" i="57"/>
  <c r="R40" i="57"/>
  <c r="O41" i="57"/>
  <c r="P41" i="57"/>
  <c r="Q41" i="57"/>
  <c r="R41" i="57"/>
  <c r="O42" i="57"/>
  <c r="P42" i="57"/>
  <c r="Q42" i="57"/>
  <c r="R42" i="57"/>
  <c r="O43" i="57"/>
  <c r="P43" i="57"/>
  <c r="Q43" i="57"/>
  <c r="R43" i="57"/>
  <c r="P21" i="57"/>
  <c r="Q21" i="57"/>
  <c r="R21" i="57"/>
  <c r="R56" i="57" s="1"/>
  <c r="O21" i="57"/>
  <c r="O56" i="57" s="1"/>
  <c r="F4" i="62"/>
  <c r="B65" i="57"/>
  <c r="E4" i="62"/>
  <c r="P56" i="57"/>
  <c r="M249" i="68"/>
  <c r="M248" i="68"/>
  <c r="M247" i="68"/>
  <c r="M246" i="68"/>
  <c r="M245" i="68"/>
  <c r="M244" i="68"/>
  <c r="M243" i="68"/>
  <c r="M242" i="68"/>
  <c r="M241" i="68"/>
  <c r="M240" i="68"/>
  <c r="M239" i="68"/>
  <c r="M238" i="68"/>
  <c r="M237" i="68"/>
  <c r="M236" i="68"/>
  <c r="M235" i="68"/>
  <c r="M234" i="68"/>
  <c r="M233" i="68"/>
  <c r="M232" i="68"/>
  <c r="M231" i="68"/>
  <c r="M230" i="68"/>
  <c r="M229" i="68"/>
  <c r="M228" i="68"/>
  <c r="M227" i="68"/>
  <c r="M226" i="68"/>
  <c r="M225" i="68"/>
  <c r="M224" i="68"/>
  <c r="M223" i="68"/>
  <c r="M222" i="68"/>
  <c r="M221" i="68"/>
  <c r="M220" i="68"/>
  <c r="M219" i="68"/>
  <c r="M218" i="68"/>
  <c r="M217" i="68"/>
  <c r="M216" i="68"/>
  <c r="M215" i="68"/>
  <c r="M214" i="68"/>
  <c r="M213" i="68"/>
  <c r="M212" i="68"/>
  <c r="M211" i="68"/>
  <c r="M210" i="68"/>
  <c r="M209" i="68"/>
  <c r="M208" i="68"/>
  <c r="M207" i="68"/>
  <c r="M206" i="68"/>
  <c r="M205" i="68"/>
  <c r="M204" i="68"/>
  <c r="M203" i="68"/>
  <c r="M202" i="68"/>
  <c r="M201" i="68"/>
  <c r="M200" i="68"/>
  <c r="M199" i="68"/>
  <c r="M198" i="68"/>
  <c r="M197" i="68"/>
  <c r="M196" i="68"/>
  <c r="M195" i="68"/>
  <c r="M194" i="68"/>
  <c r="M193" i="68"/>
  <c r="M192" i="68"/>
  <c r="M191" i="68"/>
  <c r="M190" i="68"/>
  <c r="M189" i="68"/>
  <c r="M188" i="68"/>
  <c r="M187" i="68"/>
  <c r="M186" i="68"/>
  <c r="M185" i="68"/>
  <c r="M184" i="68"/>
  <c r="M183" i="68"/>
  <c r="M182" i="68"/>
  <c r="M181" i="68"/>
  <c r="M180" i="68"/>
  <c r="M179" i="68"/>
  <c r="M178" i="68"/>
  <c r="M177" i="68"/>
  <c r="M176" i="68"/>
  <c r="M175" i="68"/>
  <c r="M174" i="68"/>
  <c r="M173" i="68"/>
  <c r="M172" i="68"/>
  <c r="M171" i="68"/>
  <c r="M170" i="68"/>
  <c r="M169" i="68"/>
  <c r="M168" i="68"/>
  <c r="M167" i="68"/>
  <c r="M166" i="68"/>
  <c r="M165" i="68"/>
  <c r="M164" i="68"/>
  <c r="M163" i="68"/>
  <c r="M162" i="68"/>
  <c r="M161" i="68"/>
  <c r="M160" i="68"/>
  <c r="M159" i="68"/>
  <c r="M158" i="68"/>
  <c r="M157" i="68"/>
  <c r="M156" i="68"/>
  <c r="M155" i="68"/>
  <c r="M154" i="68"/>
  <c r="M153" i="68"/>
  <c r="M152" i="68"/>
  <c r="M151" i="68"/>
  <c r="M150" i="68"/>
  <c r="M149" i="68"/>
  <c r="M148" i="68"/>
  <c r="M147" i="68"/>
  <c r="M146" i="68"/>
  <c r="M145" i="68"/>
  <c r="M144" i="68"/>
  <c r="M143" i="68"/>
  <c r="M142" i="68"/>
  <c r="M141" i="68"/>
  <c r="M140" i="68"/>
  <c r="M139" i="68"/>
  <c r="M138" i="68"/>
  <c r="M137" i="68"/>
  <c r="M136" i="68"/>
  <c r="M135" i="68"/>
  <c r="M134" i="68"/>
  <c r="M126" i="68"/>
  <c r="M125" i="68"/>
  <c r="M124" i="68"/>
  <c r="M123" i="68"/>
  <c r="M122" i="68"/>
  <c r="M121" i="68"/>
  <c r="M120" i="68"/>
  <c r="M119" i="68"/>
  <c r="M118" i="68"/>
  <c r="M117" i="68"/>
  <c r="M116" i="68"/>
  <c r="M115" i="68"/>
  <c r="M114" i="68"/>
  <c r="M113" i="68"/>
  <c r="M112" i="68"/>
  <c r="M111" i="68"/>
  <c r="M110" i="68"/>
  <c r="M109" i="68"/>
  <c r="M108" i="68"/>
  <c r="M107" i="68"/>
  <c r="M106" i="68"/>
  <c r="M105" i="68"/>
  <c r="M104" i="68"/>
  <c r="M103" i="68"/>
  <c r="M102" i="68"/>
  <c r="M101" i="68"/>
  <c r="M100" i="68"/>
  <c r="M99" i="68"/>
  <c r="M98" i="68"/>
  <c r="M97" i="68"/>
  <c r="M96" i="68"/>
  <c r="M95" i="68"/>
  <c r="M94" i="68"/>
  <c r="M93" i="68"/>
  <c r="M92" i="68"/>
  <c r="M91" i="68"/>
  <c r="M90" i="68"/>
  <c r="M89" i="68"/>
  <c r="M88" i="68"/>
  <c r="M87" i="68"/>
  <c r="M86" i="68"/>
  <c r="M85" i="68"/>
  <c r="M84" i="68"/>
  <c r="M83" i="68"/>
  <c r="M82" i="68"/>
  <c r="M81" i="68"/>
  <c r="M80" i="68"/>
  <c r="M79" i="68"/>
  <c r="M78" i="68"/>
  <c r="M77" i="68"/>
  <c r="M76" i="68"/>
  <c r="M75" i="68"/>
  <c r="M74" i="68"/>
  <c r="M73" i="68"/>
  <c r="M72" i="68"/>
  <c r="M71" i="68"/>
  <c r="M70" i="68"/>
  <c r="M69" i="68"/>
  <c r="M68" i="68"/>
  <c r="M67" i="68"/>
  <c r="M66" i="68"/>
  <c r="M65" i="68"/>
  <c r="M64" i="68"/>
  <c r="M63" i="68"/>
  <c r="M62" i="68"/>
  <c r="M61" i="68"/>
  <c r="M60" i="68"/>
  <c r="M59" i="68"/>
  <c r="M58" i="68"/>
  <c r="M57" i="68"/>
  <c r="M56" i="68"/>
  <c r="M55" i="68"/>
  <c r="M54" i="68"/>
  <c r="M53" i="68"/>
  <c r="M52" i="68"/>
  <c r="M51" i="68"/>
  <c r="M50" i="68"/>
  <c r="M49" i="68"/>
  <c r="M48" i="68"/>
  <c r="M47" i="68"/>
  <c r="M46" i="68"/>
  <c r="M45" i="68"/>
  <c r="M44" i="68"/>
  <c r="M43" i="68"/>
  <c r="M42" i="68"/>
  <c r="M41" i="68"/>
  <c r="M40" i="68"/>
  <c r="M39" i="68"/>
  <c r="M38" i="68"/>
  <c r="M37" i="68"/>
  <c r="M36" i="68"/>
  <c r="M35" i="68"/>
  <c r="M34" i="68"/>
  <c r="M33" i="68"/>
  <c r="M32" i="68"/>
  <c r="M31" i="68"/>
  <c r="M30" i="68"/>
  <c r="M29" i="68"/>
  <c r="M28" i="68"/>
  <c r="M27" i="68"/>
  <c r="M26" i="68"/>
  <c r="M25" i="68"/>
  <c r="M24" i="68"/>
  <c r="M23" i="68"/>
  <c r="M22" i="68"/>
  <c r="M21" i="68"/>
  <c r="M20" i="68"/>
  <c r="M19" i="68"/>
  <c r="M18" i="68"/>
  <c r="M17" i="68"/>
  <c r="M16" i="68"/>
  <c r="M15" i="68"/>
  <c r="M14" i="68"/>
  <c r="M13" i="68"/>
  <c r="M12" i="68"/>
  <c r="M11" i="68"/>
  <c r="M248" i="67"/>
  <c r="M247" i="67"/>
  <c r="M246" i="67"/>
  <c r="M245" i="67"/>
  <c r="M244" i="67"/>
  <c r="M243" i="67"/>
  <c r="M242" i="67"/>
  <c r="M241" i="67"/>
  <c r="M240" i="67"/>
  <c r="M239" i="67"/>
  <c r="M238" i="67"/>
  <c r="M237" i="67"/>
  <c r="M236" i="67"/>
  <c r="M235" i="67"/>
  <c r="M234" i="67"/>
  <c r="M233" i="67"/>
  <c r="M232" i="67"/>
  <c r="M231" i="67"/>
  <c r="M230" i="67"/>
  <c r="M229" i="67"/>
  <c r="M228" i="67"/>
  <c r="M227" i="67"/>
  <c r="M226" i="67"/>
  <c r="M225" i="67"/>
  <c r="M224" i="67"/>
  <c r="M223" i="67"/>
  <c r="M222" i="67"/>
  <c r="M221" i="67"/>
  <c r="M220" i="67"/>
  <c r="M219" i="67"/>
  <c r="M218" i="67"/>
  <c r="M217" i="67"/>
  <c r="M216" i="67"/>
  <c r="M215" i="67"/>
  <c r="M214" i="67"/>
  <c r="M213" i="67"/>
  <c r="M212" i="67"/>
  <c r="M211" i="67"/>
  <c r="M210" i="67"/>
  <c r="M209" i="67"/>
  <c r="M208" i="67"/>
  <c r="M207" i="67"/>
  <c r="M206" i="67"/>
  <c r="M205" i="67"/>
  <c r="M204" i="67"/>
  <c r="M203" i="67"/>
  <c r="M202" i="67"/>
  <c r="M201" i="67"/>
  <c r="M200" i="67"/>
  <c r="M199" i="67"/>
  <c r="M198" i="67"/>
  <c r="M197" i="67"/>
  <c r="M196" i="67"/>
  <c r="M195" i="67"/>
  <c r="M194" i="67"/>
  <c r="M193" i="67"/>
  <c r="M192" i="67"/>
  <c r="M191" i="67"/>
  <c r="M190" i="67"/>
  <c r="M189" i="67"/>
  <c r="M188" i="67"/>
  <c r="M187" i="67"/>
  <c r="M186" i="67"/>
  <c r="M185" i="67"/>
  <c r="M184" i="67"/>
  <c r="M183" i="67"/>
  <c r="M182" i="67"/>
  <c r="M181" i="67"/>
  <c r="M180" i="67"/>
  <c r="M179" i="67"/>
  <c r="M178" i="67"/>
  <c r="M177" i="67"/>
  <c r="M176" i="67"/>
  <c r="M175" i="67"/>
  <c r="M174" i="67"/>
  <c r="M173" i="67"/>
  <c r="M172" i="67"/>
  <c r="M171" i="67"/>
  <c r="M170" i="67"/>
  <c r="M169" i="67"/>
  <c r="M168" i="67"/>
  <c r="M167" i="67"/>
  <c r="M166" i="67"/>
  <c r="M165" i="67"/>
  <c r="M164" i="67"/>
  <c r="M163" i="67"/>
  <c r="M162" i="67"/>
  <c r="M161" i="67"/>
  <c r="M160" i="67"/>
  <c r="M159" i="67"/>
  <c r="M158" i="67"/>
  <c r="M157" i="67"/>
  <c r="M156" i="67"/>
  <c r="M155" i="67"/>
  <c r="M154" i="67"/>
  <c r="M153" i="67"/>
  <c r="M152" i="67"/>
  <c r="M151" i="67"/>
  <c r="M150" i="67"/>
  <c r="M149" i="67"/>
  <c r="M148" i="67"/>
  <c r="M147" i="67"/>
  <c r="M146" i="67"/>
  <c r="M145" i="67"/>
  <c r="M144" i="67"/>
  <c r="M143" i="67"/>
  <c r="M142" i="67"/>
  <c r="M141" i="67"/>
  <c r="M140" i="67"/>
  <c r="M139" i="67"/>
  <c r="M138" i="67"/>
  <c r="M137" i="67"/>
  <c r="M136" i="67"/>
  <c r="M135" i="67"/>
  <c r="M134" i="67"/>
  <c r="M126" i="67"/>
  <c r="M125" i="67"/>
  <c r="M124" i="67"/>
  <c r="M123" i="67"/>
  <c r="M122" i="67"/>
  <c r="M121" i="67"/>
  <c r="M120" i="67"/>
  <c r="M119" i="67"/>
  <c r="M118" i="67"/>
  <c r="M117" i="67"/>
  <c r="M116" i="67"/>
  <c r="M115" i="67"/>
  <c r="M114" i="67"/>
  <c r="M113" i="67"/>
  <c r="M112" i="67"/>
  <c r="M111" i="67"/>
  <c r="M110" i="67"/>
  <c r="M109" i="67"/>
  <c r="M108" i="67"/>
  <c r="M107" i="67"/>
  <c r="M106" i="67"/>
  <c r="M105" i="67"/>
  <c r="M104" i="67"/>
  <c r="M103" i="67"/>
  <c r="M102" i="67"/>
  <c r="M101" i="67"/>
  <c r="M100" i="67"/>
  <c r="M99" i="67"/>
  <c r="M98" i="67"/>
  <c r="M97" i="67"/>
  <c r="M96" i="67"/>
  <c r="M95" i="67"/>
  <c r="M94" i="67"/>
  <c r="M93" i="67"/>
  <c r="M92" i="67"/>
  <c r="M91" i="67"/>
  <c r="M90" i="67"/>
  <c r="M89" i="67"/>
  <c r="M88" i="67"/>
  <c r="M87" i="67"/>
  <c r="M86" i="67"/>
  <c r="M85" i="67"/>
  <c r="M84" i="67"/>
  <c r="M83" i="67"/>
  <c r="M82" i="67"/>
  <c r="M81" i="67"/>
  <c r="M80" i="67"/>
  <c r="M79" i="67"/>
  <c r="M78" i="67"/>
  <c r="M77" i="67"/>
  <c r="M76" i="67"/>
  <c r="M75" i="67"/>
  <c r="M74" i="67"/>
  <c r="M73" i="67"/>
  <c r="M72" i="67"/>
  <c r="M71" i="67"/>
  <c r="M70" i="67"/>
  <c r="M69" i="67"/>
  <c r="M68" i="67"/>
  <c r="M67" i="67"/>
  <c r="M66" i="67"/>
  <c r="M65" i="67"/>
  <c r="M64" i="67"/>
  <c r="M63" i="67"/>
  <c r="M62" i="67"/>
  <c r="M61" i="67"/>
  <c r="M60" i="67"/>
  <c r="M59" i="67"/>
  <c r="M58" i="67"/>
  <c r="M57" i="67"/>
  <c r="M56" i="67"/>
  <c r="M55" i="67"/>
  <c r="M54" i="67"/>
  <c r="M53" i="67"/>
  <c r="M52" i="67"/>
  <c r="M51" i="67"/>
  <c r="M50" i="67"/>
  <c r="M49" i="67"/>
  <c r="M48" i="67"/>
  <c r="M47" i="67"/>
  <c r="M46" i="67"/>
  <c r="M45" i="67"/>
  <c r="M44" i="67"/>
  <c r="M43" i="67"/>
  <c r="M42" i="67"/>
  <c r="M41" i="67"/>
  <c r="M40" i="67"/>
  <c r="M39" i="67"/>
  <c r="M38" i="67"/>
  <c r="M37" i="67"/>
  <c r="M36" i="67"/>
  <c r="M35" i="67"/>
  <c r="M34" i="67"/>
  <c r="M33" i="67"/>
  <c r="M32" i="67"/>
  <c r="M31" i="67"/>
  <c r="M30" i="67"/>
  <c r="M29" i="67"/>
  <c r="M28" i="67"/>
  <c r="M27" i="67"/>
  <c r="M26" i="67"/>
  <c r="M25" i="67"/>
  <c r="M24" i="67"/>
  <c r="M23" i="67"/>
  <c r="M22" i="67"/>
  <c r="M21" i="67"/>
  <c r="M20" i="67"/>
  <c r="M19" i="67"/>
  <c r="M18" i="67"/>
  <c r="M17" i="67"/>
  <c r="M16" i="67"/>
  <c r="M15" i="67"/>
  <c r="M14" i="67"/>
  <c r="M13" i="67"/>
  <c r="M12" i="67"/>
  <c r="M11" i="67"/>
  <c r="M249" i="66"/>
  <c r="M248" i="66"/>
  <c r="M247" i="66"/>
  <c r="M246" i="66"/>
  <c r="M245" i="66"/>
  <c r="M244" i="66"/>
  <c r="M243" i="66"/>
  <c r="M242" i="66"/>
  <c r="M241" i="66"/>
  <c r="M240" i="66"/>
  <c r="M239" i="66"/>
  <c r="M238" i="66"/>
  <c r="M237" i="66"/>
  <c r="M236" i="66"/>
  <c r="M235" i="66"/>
  <c r="M234" i="66"/>
  <c r="M233" i="66"/>
  <c r="M232" i="66"/>
  <c r="M231" i="66"/>
  <c r="M230" i="66"/>
  <c r="M229" i="66"/>
  <c r="M228" i="66"/>
  <c r="M227" i="66"/>
  <c r="M226" i="66"/>
  <c r="M225" i="66"/>
  <c r="M224" i="66"/>
  <c r="M223" i="66"/>
  <c r="M222" i="66"/>
  <c r="M221" i="66"/>
  <c r="M220" i="66"/>
  <c r="M219" i="66"/>
  <c r="M218" i="66"/>
  <c r="M217" i="66"/>
  <c r="M216" i="66"/>
  <c r="M215" i="66"/>
  <c r="M214" i="66"/>
  <c r="M213" i="66"/>
  <c r="M212" i="66"/>
  <c r="M211" i="66"/>
  <c r="M210" i="66"/>
  <c r="M209" i="66"/>
  <c r="M208" i="66"/>
  <c r="M207" i="66"/>
  <c r="M206" i="66"/>
  <c r="M205" i="66"/>
  <c r="M204" i="66"/>
  <c r="M203" i="66"/>
  <c r="M202" i="66"/>
  <c r="M201" i="66"/>
  <c r="M200" i="66"/>
  <c r="M199" i="66"/>
  <c r="M198" i="66"/>
  <c r="M197" i="66"/>
  <c r="M196" i="66"/>
  <c r="M195" i="66"/>
  <c r="M194" i="66"/>
  <c r="M193" i="66"/>
  <c r="M192" i="66"/>
  <c r="M191" i="66"/>
  <c r="M190" i="66"/>
  <c r="M189" i="66"/>
  <c r="M188" i="66"/>
  <c r="M187" i="66"/>
  <c r="M186" i="66"/>
  <c r="M185" i="66"/>
  <c r="M184" i="66"/>
  <c r="M183" i="66"/>
  <c r="M182" i="66"/>
  <c r="M181" i="66"/>
  <c r="M180" i="66"/>
  <c r="M179" i="66"/>
  <c r="M178" i="66"/>
  <c r="M177" i="66"/>
  <c r="M176" i="66"/>
  <c r="M175" i="66"/>
  <c r="M174" i="66"/>
  <c r="M173" i="66"/>
  <c r="M172" i="66"/>
  <c r="M171" i="66"/>
  <c r="M170" i="66"/>
  <c r="M169" i="66"/>
  <c r="M168" i="66"/>
  <c r="M167" i="66"/>
  <c r="M166" i="66"/>
  <c r="M165" i="66"/>
  <c r="M164" i="66"/>
  <c r="M163" i="66"/>
  <c r="M162" i="66"/>
  <c r="M161" i="66"/>
  <c r="M160" i="66"/>
  <c r="M159" i="66"/>
  <c r="M158" i="66"/>
  <c r="M157" i="66"/>
  <c r="M156" i="66"/>
  <c r="M155" i="66"/>
  <c r="M154" i="66"/>
  <c r="M153" i="66"/>
  <c r="M152" i="66"/>
  <c r="M151" i="66"/>
  <c r="M150" i="66"/>
  <c r="M149" i="66"/>
  <c r="M148" i="66"/>
  <c r="M147" i="66"/>
  <c r="M146" i="66"/>
  <c r="M145" i="66"/>
  <c r="M144" i="66"/>
  <c r="M143" i="66"/>
  <c r="M142" i="66"/>
  <c r="M141" i="66"/>
  <c r="M140" i="66"/>
  <c r="M139" i="66"/>
  <c r="M138" i="66"/>
  <c r="M137" i="66"/>
  <c r="M136" i="66"/>
  <c r="M135" i="66"/>
  <c r="M134" i="66"/>
  <c r="M126" i="66"/>
  <c r="M125" i="66"/>
  <c r="M124" i="66"/>
  <c r="M123" i="66"/>
  <c r="M122" i="66"/>
  <c r="M121" i="66"/>
  <c r="M120" i="66"/>
  <c r="M119" i="66"/>
  <c r="M118" i="66"/>
  <c r="M117" i="66"/>
  <c r="M116" i="66"/>
  <c r="M115" i="66"/>
  <c r="M114" i="66"/>
  <c r="M113" i="66"/>
  <c r="M112" i="66"/>
  <c r="M111" i="66"/>
  <c r="M110" i="66"/>
  <c r="M109" i="66"/>
  <c r="M108" i="66"/>
  <c r="M107" i="66"/>
  <c r="M106" i="66"/>
  <c r="M105" i="66"/>
  <c r="M104" i="66"/>
  <c r="M103" i="66"/>
  <c r="M102" i="66"/>
  <c r="M101" i="66"/>
  <c r="M100" i="66"/>
  <c r="M99" i="66"/>
  <c r="M98" i="66"/>
  <c r="M97" i="66"/>
  <c r="M96" i="66"/>
  <c r="M95" i="66"/>
  <c r="M94" i="66"/>
  <c r="M93" i="66"/>
  <c r="M92" i="66"/>
  <c r="M91" i="66"/>
  <c r="M90" i="66"/>
  <c r="M89" i="66"/>
  <c r="M88" i="66"/>
  <c r="M87" i="66"/>
  <c r="M86" i="66"/>
  <c r="M85" i="66"/>
  <c r="M84" i="66"/>
  <c r="M83" i="66"/>
  <c r="M82" i="66"/>
  <c r="M81" i="66"/>
  <c r="M80" i="66"/>
  <c r="M79" i="66"/>
  <c r="M78" i="66"/>
  <c r="M77" i="66"/>
  <c r="M76" i="66"/>
  <c r="M75" i="66"/>
  <c r="M74" i="66"/>
  <c r="M73" i="66"/>
  <c r="M72" i="66"/>
  <c r="M71" i="66"/>
  <c r="M70" i="66"/>
  <c r="M69" i="66"/>
  <c r="M68" i="66"/>
  <c r="M67" i="66"/>
  <c r="M66" i="66"/>
  <c r="M65" i="66"/>
  <c r="M64" i="66"/>
  <c r="M63" i="66"/>
  <c r="M62" i="66"/>
  <c r="M61" i="66"/>
  <c r="M60" i="66"/>
  <c r="M59" i="66"/>
  <c r="M58" i="66"/>
  <c r="M57" i="66"/>
  <c r="M56" i="66"/>
  <c r="M55" i="66"/>
  <c r="M54" i="66"/>
  <c r="M53" i="66"/>
  <c r="M52" i="66"/>
  <c r="M51" i="66"/>
  <c r="M50" i="66"/>
  <c r="M49" i="66"/>
  <c r="M48" i="66"/>
  <c r="M47" i="66"/>
  <c r="M46" i="66"/>
  <c r="M45" i="66"/>
  <c r="M44" i="66"/>
  <c r="M43" i="66"/>
  <c r="M42" i="66"/>
  <c r="M41" i="66"/>
  <c r="M40" i="66"/>
  <c r="M39" i="66"/>
  <c r="M38" i="66"/>
  <c r="M37" i="66"/>
  <c r="M36" i="66"/>
  <c r="M35" i="66"/>
  <c r="M34" i="66"/>
  <c r="M33" i="66"/>
  <c r="M32" i="66"/>
  <c r="M31" i="66"/>
  <c r="M30" i="66"/>
  <c r="M29" i="66"/>
  <c r="M28" i="66"/>
  <c r="M27" i="66"/>
  <c r="M26" i="66"/>
  <c r="M25" i="66"/>
  <c r="M24" i="66"/>
  <c r="M23" i="66"/>
  <c r="M22" i="66"/>
  <c r="M21" i="66"/>
  <c r="M20" i="66"/>
  <c r="M19" i="66"/>
  <c r="M18" i="66"/>
  <c r="M17" i="66"/>
  <c r="M16" i="66"/>
  <c r="M15" i="66"/>
  <c r="M14" i="66"/>
  <c r="M13" i="66"/>
  <c r="M12" i="66"/>
  <c r="M11" i="66"/>
  <c r="M249" i="65"/>
  <c r="M248" i="65"/>
  <c r="M247" i="65"/>
  <c r="M246" i="65"/>
  <c r="M245" i="65"/>
  <c r="M244" i="65"/>
  <c r="M243" i="65"/>
  <c r="M242" i="65"/>
  <c r="M241" i="65"/>
  <c r="M240" i="65"/>
  <c r="M239" i="65"/>
  <c r="M238" i="65"/>
  <c r="M237" i="65"/>
  <c r="M236" i="65"/>
  <c r="M235" i="65"/>
  <c r="M234" i="65"/>
  <c r="M233" i="65"/>
  <c r="M232" i="65"/>
  <c r="M231" i="65"/>
  <c r="M230" i="65"/>
  <c r="M229" i="65"/>
  <c r="M228" i="65"/>
  <c r="M227" i="65"/>
  <c r="M226" i="65"/>
  <c r="M225" i="65"/>
  <c r="M224" i="65"/>
  <c r="M223" i="65"/>
  <c r="M222" i="65"/>
  <c r="M221" i="65"/>
  <c r="M220" i="65"/>
  <c r="M219" i="65"/>
  <c r="M218" i="65"/>
  <c r="M217" i="65"/>
  <c r="M216" i="65"/>
  <c r="M215" i="65"/>
  <c r="M214" i="65"/>
  <c r="M213" i="65"/>
  <c r="M212" i="65"/>
  <c r="M211" i="65"/>
  <c r="M210" i="65"/>
  <c r="M209" i="65"/>
  <c r="M208" i="65"/>
  <c r="M207" i="65"/>
  <c r="M206" i="65"/>
  <c r="M205" i="65"/>
  <c r="M204" i="65"/>
  <c r="M203" i="65"/>
  <c r="M202" i="65"/>
  <c r="M201" i="65"/>
  <c r="M200" i="65"/>
  <c r="M199" i="65"/>
  <c r="M198" i="65"/>
  <c r="M197" i="65"/>
  <c r="M196" i="65"/>
  <c r="M195" i="65"/>
  <c r="M194" i="65"/>
  <c r="M193" i="65"/>
  <c r="M192" i="65"/>
  <c r="M191" i="65"/>
  <c r="M190" i="65"/>
  <c r="M189" i="65"/>
  <c r="M188" i="65"/>
  <c r="M187" i="65"/>
  <c r="M186" i="65"/>
  <c r="M185" i="65"/>
  <c r="M184" i="65"/>
  <c r="M183" i="65"/>
  <c r="M182" i="65"/>
  <c r="M181" i="65"/>
  <c r="M180" i="65"/>
  <c r="M179" i="65"/>
  <c r="M178" i="65"/>
  <c r="M177" i="65"/>
  <c r="M176" i="65"/>
  <c r="M175" i="65"/>
  <c r="M174" i="65"/>
  <c r="M173" i="65"/>
  <c r="M172" i="65"/>
  <c r="M171" i="65"/>
  <c r="M170" i="65"/>
  <c r="M169" i="65"/>
  <c r="M168" i="65"/>
  <c r="M167" i="65"/>
  <c r="M166" i="65"/>
  <c r="M165" i="65"/>
  <c r="M164" i="65"/>
  <c r="M163" i="65"/>
  <c r="M162" i="65"/>
  <c r="M161" i="65"/>
  <c r="M160" i="65"/>
  <c r="M159" i="65"/>
  <c r="M158" i="65"/>
  <c r="M157" i="65"/>
  <c r="M156" i="65"/>
  <c r="M155" i="65"/>
  <c r="M154" i="65"/>
  <c r="M153" i="65"/>
  <c r="M152" i="65"/>
  <c r="M151" i="65"/>
  <c r="M150" i="65"/>
  <c r="M149" i="65"/>
  <c r="M148" i="65"/>
  <c r="M147" i="65"/>
  <c r="M146" i="65"/>
  <c r="M145" i="65"/>
  <c r="M144" i="65"/>
  <c r="M143" i="65"/>
  <c r="M142" i="65"/>
  <c r="M141" i="65"/>
  <c r="M140" i="65"/>
  <c r="M139" i="65"/>
  <c r="M138" i="65"/>
  <c r="M137" i="65"/>
  <c r="M136" i="65"/>
  <c r="M135" i="65"/>
  <c r="M134" i="65"/>
  <c r="M126" i="65"/>
  <c r="M125" i="65"/>
  <c r="M124" i="65"/>
  <c r="M123" i="65"/>
  <c r="M122" i="65"/>
  <c r="M121" i="65"/>
  <c r="M120" i="65"/>
  <c r="M119" i="65"/>
  <c r="M118" i="65"/>
  <c r="M117" i="65"/>
  <c r="M116" i="65"/>
  <c r="M115" i="65"/>
  <c r="M114" i="65"/>
  <c r="M113" i="65"/>
  <c r="M112" i="65"/>
  <c r="M111" i="65"/>
  <c r="M110" i="65"/>
  <c r="M109" i="65"/>
  <c r="M108" i="65"/>
  <c r="M107" i="65"/>
  <c r="M106" i="65"/>
  <c r="M105" i="65"/>
  <c r="M104" i="65"/>
  <c r="M103" i="65"/>
  <c r="M102" i="65"/>
  <c r="M101" i="65"/>
  <c r="M100" i="65"/>
  <c r="M99" i="65"/>
  <c r="M98" i="65"/>
  <c r="M97" i="65"/>
  <c r="M96" i="65"/>
  <c r="M95" i="65"/>
  <c r="M94" i="65"/>
  <c r="M93" i="65"/>
  <c r="M92" i="65"/>
  <c r="M91" i="65"/>
  <c r="M90" i="65"/>
  <c r="M89" i="65"/>
  <c r="M88" i="65"/>
  <c r="M87" i="65"/>
  <c r="M86" i="65"/>
  <c r="M85" i="65"/>
  <c r="M84" i="65"/>
  <c r="M83" i="65"/>
  <c r="M82" i="65"/>
  <c r="M81" i="65"/>
  <c r="M80" i="65"/>
  <c r="M79" i="65"/>
  <c r="M78" i="65"/>
  <c r="M77" i="65"/>
  <c r="M76" i="65"/>
  <c r="M75" i="65"/>
  <c r="M74" i="65"/>
  <c r="M73" i="65"/>
  <c r="M72" i="65"/>
  <c r="M71" i="65"/>
  <c r="M70" i="65"/>
  <c r="M69" i="65"/>
  <c r="M68" i="65"/>
  <c r="M67" i="65"/>
  <c r="M66" i="65"/>
  <c r="M65" i="65"/>
  <c r="M64" i="65"/>
  <c r="M63" i="65"/>
  <c r="M62" i="65"/>
  <c r="M61" i="65"/>
  <c r="M60" i="65"/>
  <c r="M59" i="65"/>
  <c r="M58" i="65"/>
  <c r="M57" i="65"/>
  <c r="M56" i="65"/>
  <c r="M55" i="65"/>
  <c r="M54" i="65"/>
  <c r="M53" i="65"/>
  <c r="M52" i="65"/>
  <c r="M51" i="65"/>
  <c r="M50" i="65"/>
  <c r="M49" i="65"/>
  <c r="M48" i="65"/>
  <c r="M47" i="65"/>
  <c r="M46" i="65"/>
  <c r="M45" i="65"/>
  <c r="M44" i="65"/>
  <c r="M43" i="65"/>
  <c r="M42" i="65"/>
  <c r="M41" i="65"/>
  <c r="M40" i="65"/>
  <c r="M39" i="65"/>
  <c r="M38" i="65"/>
  <c r="M37" i="65"/>
  <c r="M36" i="65"/>
  <c r="M35" i="65"/>
  <c r="M34" i="65"/>
  <c r="M33" i="65"/>
  <c r="M32" i="65"/>
  <c r="M31" i="65"/>
  <c r="M30" i="65"/>
  <c r="M29" i="65"/>
  <c r="M28" i="65"/>
  <c r="M27" i="65"/>
  <c r="M26" i="65"/>
  <c r="M25" i="65"/>
  <c r="M24" i="65"/>
  <c r="M23" i="65"/>
  <c r="M22" i="65"/>
  <c r="M21" i="65"/>
  <c r="M20" i="65"/>
  <c r="M19" i="65"/>
  <c r="M18" i="65"/>
  <c r="M17" i="65"/>
  <c r="M16" i="65"/>
  <c r="M15" i="65"/>
  <c r="M14" i="65"/>
  <c r="M13" i="65"/>
  <c r="M12" i="65"/>
  <c r="M11" i="65"/>
  <c r="M249" i="61"/>
  <c r="M248" i="61"/>
  <c r="M247" i="61"/>
  <c r="M246" i="61"/>
  <c r="M245" i="61"/>
  <c r="M244" i="61"/>
  <c r="M243" i="61"/>
  <c r="M242" i="61"/>
  <c r="M241" i="61"/>
  <c r="M240" i="61"/>
  <c r="M239" i="61"/>
  <c r="M238" i="61"/>
  <c r="M237" i="61"/>
  <c r="M236" i="61"/>
  <c r="M235" i="61"/>
  <c r="M234" i="61"/>
  <c r="M233" i="61"/>
  <c r="M232" i="61"/>
  <c r="M231" i="61"/>
  <c r="M230" i="61"/>
  <c r="M229" i="61"/>
  <c r="M228" i="61"/>
  <c r="M227" i="61"/>
  <c r="M226" i="61"/>
  <c r="M225" i="61"/>
  <c r="M224" i="61"/>
  <c r="M223" i="61"/>
  <c r="M222" i="61"/>
  <c r="M221" i="61"/>
  <c r="M220" i="61"/>
  <c r="M219" i="61"/>
  <c r="M218" i="61"/>
  <c r="M217" i="61"/>
  <c r="M216" i="61"/>
  <c r="M215" i="61"/>
  <c r="M214" i="61"/>
  <c r="M213" i="61"/>
  <c r="M212" i="61"/>
  <c r="M211" i="61"/>
  <c r="M210" i="61"/>
  <c r="M209" i="61"/>
  <c r="M208" i="61"/>
  <c r="M207" i="61"/>
  <c r="M206" i="61"/>
  <c r="M205" i="61"/>
  <c r="M204" i="61"/>
  <c r="M203" i="61"/>
  <c r="M202" i="61"/>
  <c r="M201" i="61"/>
  <c r="M200" i="61"/>
  <c r="M199" i="61"/>
  <c r="M198" i="61"/>
  <c r="M197" i="61"/>
  <c r="M196" i="61"/>
  <c r="M195" i="61"/>
  <c r="M194" i="61"/>
  <c r="M193" i="61"/>
  <c r="M192" i="61"/>
  <c r="M191" i="61"/>
  <c r="M190" i="61"/>
  <c r="M189" i="61"/>
  <c r="M188" i="61"/>
  <c r="M187" i="61"/>
  <c r="M186" i="61"/>
  <c r="M185" i="61"/>
  <c r="M184" i="61"/>
  <c r="M183" i="61"/>
  <c r="M182" i="61"/>
  <c r="M181" i="61"/>
  <c r="M180" i="61"/>
  <c r="M179" i="61"/>
  <c r="M178" i="61"/>
  <c r="M177" i="61"/>
  <c r="M176" i="61"/>
  <c r="M175" i="61"/>
  <c r="M174" i="61"/>
  <c r="M173" i="61"/>
  <c r="M172" i="61"/>
  <c r="M171" i="61"/>
  <c r="M170" i="61"/>
  <c r="M169" i="61"/>
  <c r="M168" i="61"/>
  <c r="M167" i="61"/>
  <c r="M166" i="61"/>
  <c r="M165" i="61"/>
  <c r="M164" i="61"/>
  <c r="M163" i="61"/>
  <c r="M162" i="61"/>
  <c r="M161" i="61"/>
  <c r="M160" i="61"/>
  <c r="M159" i="61"/>
  <c r="M158" i="61"/>
  <c r="M157" i="61"/>
  <c r="M156" i="61"/>
  <c r="M155" i="61"/>
  <c r="M154" i="61"/>
  <c r="M153" i="61"/>
  <c r="M152" i="61"/>
  <c r="M151" i="61"/>
  <c r="M150" i="61"/>
  <c r="M149" i="61"/>
  <c r="M148" i="61"/>
  <c r="M147" i="61"/>
  <c r="M146" i="61"/>
  <c r="M145" i="61"/>
  <c r="M144" i="61"/>
  <c r="M143" i="61"/>
  <c r="M142" i="61"/>
  <c r="M141" i="61"/>
  <c r="M140" i="61"/>
  <c r="M139" i="61"/>
  <c r="M138" i="61"/>
  <c r="M137" i="61"/>
  <c r="M136" i="61"/>
  <c r="M135" i="61"/>
  <c r="M134" i="61"/>
  <c r="M126" i="61"/>
  <c r="M125" i="61"/>
  <c r="M124" i="61"/>
  <c r="M123" i="61"/>
  <c r="M122" i="61"/>
  <c r="M121" i="61"/>
  <c r="M120" i="61"/>
  <c r="M119" i="61"/>
  <c r="M118" i="61"/>
  <c r="M117" i="61"/>
  <c r="M116" i="61"/>
  <c r="M115" i="61"/>
  <c r="M114" i="61"/>
  <c r="M113" i="61"/>
  <c r="M112" i="61"/>
  <c r="M111" i="61"/>
  <c r="M110" i="61"/>
  <c r="M109" i="61"/>
  <c r="M108" i="61"/>
  <c r="M107" i="61"/>
  <c r="M106" i="61"/>
  <c r="M105" i="61"/>
  <c r="M104" i="61"/>
  <c r="M103" i="61"/>
  <c r="M102" i="61"/>
  <c r="M101" i="61"/>
  <c r="M100" i="61"/>
  <c r="M99" i="61"/>
  <c r="M98" i="61"/>
  <c r="M97" i="61"/>
  <c r="M96" i="61"/>
  <c r="M95" i="61"/>
  <c r="M94" i="61"/>
  <c r="M93" i="61"/>
  <c r="M92" i="61"/>
  <c r="M91" i="61"/>
  <c r="M90" i="61"/>
  <c r="M89" i="61"/>
  <c r="M88" i="61"/>
  <c r="M87" i="61"/>
  <c r="M86" i="61"/>
  <c r="M85" i="61"/>
  <c r="M84" i="61"/>
  <c r="M83" i="61"/>
  <c r="M82" i="61"/>
  <c r="M81" i="61"/>
  <c r="M80" i="61"/>
  <c r="M79" i="61"/>
  <c r="M78" i="61"/>
  <c r="M77" i="61"/>
  <c r="M76" i="61"/>
  <c r="M75" i="61"/>
  <c r="M74" i="61"/>
  <c r="M73" i="61"/>
  <c r="M72" i="61"/>
  <c r="M71" i="61"/>
  <c r="M70" i="61"/>
  <c r="M69" i="61"/>
  <c r="M68" i="61"/>
  <c r="M67" i="61"/>
  <c r="M66" i="61"/>
  <c r="M65" i="61"/>
  <c r="M64" i="61"/>
  <c r="M63" i="61"/>
  <c r="M62" i="61"/>
  <c r="M61" i="61"/>
  <c r="M60" i="61"/>
  <c r="M59" i="61"/>
  <c r="M58" i="61"/>
  <c r="M57" i="61"/>
  <c r="M56" i="61"/>
  <c r="M55" i="61"/>
  <c r="M54" i="61"/>
  <c r="M53" i="61"/>
  <c r="M52" i="61"/>
  <c r="M51" i="61"/>
  <c r="M50" i="61"/>
  <c r="M49" i="61"/>
  <c r="M48" i="61"/>
  <c r="M47" i="61"/>
  <c r="M46" i="61"/>
  <c r="M45" i="61"/>
  <c r="M44" i="61"/>
  <c r="M43" i="61"/>
  <c r="M42" i="61"/>
  <c r="M41" i="61"/>
  <c r="M40" i="61"/>
  <c r="M39" i="61"/>
  <c r="M38" i="61"/>
  <c r="M37" i="61"/>
  <c r="M36" i="61"/>
  <c r="M35" i="61"/>
  <c r="M34" i="61"/>
  <c r="M33" i="61"/>
  <c r="M32" i="61"/>
  <c r="M31" i="61"/>
  <c r="M30" i="61"/>
  <c r="M29" i="61"/>
  <c r="M28" i="61"/>
  <c r="M27" i="61"/>
  <c r="M26" i="61"/>
  <c r="M25" i="61"/>
  <c r="M24" i="61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249" i="60"/>
  <c r="M248" i="60"/>
  <c r="M247" i="60"/>
  <c r="M246" i="60"/>
  <c r="M245" i="60"/>
  <c r="M244" i="60"/>
  <c r="M243" i="60"/>
  <c r="M242" i="60"/>
  <c r="M241" i="60"/>
  <c r="M240" i="60"/>
  <c r="M239" i="60"/>
  <c r="M238" i="60"/>
  <c r="M237" i="60"/>
  <c r="M236" i="60"/>
  <c r="M235" i="60"/>
  <c r="M234" i="60"/>
  <c r="M233" i="60"/>
  <c r="M232" i="60"/>
  <c r="M231" i="60"/>
  <c r="M230" i="60"/>
  <c r="M229" i="60"/>
  <c r="M228" i="60"/>
  <c r="M227" i="60"/>
  <c r="M226" i="60"/>
  <c r="M225" i="60"/>
  <c r="M224" i="60"/>
  <c r="M223" i="60"/>
  <c r="M222" i="60"/>
  <c r="M221" i="60"/>
  <c r="M220" i="60"/>
  <c r="M219" i="60"/>
  <c r="M218" i="60"/>
  <c r="M217" i="60"/>
  <c r="M216" i="60"/>
  <c r="M215" i="60"/>
  <c r="M214" i="60"/>
  <c r="M213" i="60"/>
  <c r="M212" i="60"/>
  <c r="M211" i="60"/>
  <c r="M210" i="60"/>
  <c r="M209" i="60"/>
  <c r="M208" i="60"/>
  <c r="M207" i="60"/>
  <c r="M206" i="60"/>
  <c r="M205" i="60"/>
  <c r="M204" i="60"/>
  <c r="M203" i="60"/>
  <c r="M202" i="60"/>
  <c r="M201" i="60"/>
  <c r="M200" i="60"/>
  <c r="M199" i="60"/>
  <c r="M198" i="60"/>
  <c r="M197" i="60"/>
  <c r="M196" i="60"/>
  <c r="M195" i="60"/>
  <c r="M194" i="60"/>
  <c r="M193" i="60"/>
  <c r="M192" i="60"/>
  <c r="M191" i="60"/>
  <c r="M190" i="60"/>
  <c r="M189" i="60"/>
  <c r="M188" i="60"/>
  <c r="M187" i="60"/>
  <c r="M186" i="60"/>
  <c r="M185" i="60"/>
  <c r="M184" i="60"/>
  <c r="M183" i="60"/>
  <c r="M182" i="60"/>
  <c r="M181" i="60"/>
  <c r="M180" i="60"/>
  <c r="M179" i="60"/>
  <c r="M178" i="60"/>
  <c r="M177" i="60"/>
  <c r="M176" i="60"/>
  <c r="M175" i="60"/>
  <c r="M174" i="60"/>
  <c r="M173" i="60"/>
  <c r="M172" i="60"/>
  <c r="M171" i="60"/>
  <c r="M170" i="60"/>
  <c r="M169" i="60"/>
  <c r="M168" i="60"/>
  <c r="M167" i="60"/>
  <c r="M166" i="60"/>
  <c r="M165" i="60"/>
  <c r="M164" i="60"/>
  <c r="M163" i="60"/>
  <c r="M162" i="60"/>
  <c r="M161" i="60"/>
  <c r="M160" i="60"/>
  <c r="M159" i="60"/>
  <c r="M158" i="60"/>
  <c r="M157" i="60"/>
  <c r="M156" i="60"/>
  <c r="M155" i="60"/>
  <c r="M154" i="60"/>
  <c r="M153" i="60"/>
  <c r="M152" i="60"/>
  <c r="M151" i="60"/>
  <c r="M150" i="60"/>
  <c r="M149" i="60"/>
  <c r="M148" i="60"/>
  <c r="M147" i="60"/>
  <c r="M146" i="60"/>
  <c r="M145" i="60"/>
  <c r="M144" i="60"/>
  <c r="M143" i="60"/>
  <c r="M142" i="60"/>
  <c r="M141" i="60"/>
  <c r="M140" i="60"/>
  <c r="M139" i="60"/>
  <c r="M138" i="60"/>
  <c r="M137" i="60"/>
  <c r="M136" i="60"/>
  <c r="M135" i="60"/>
  <c r="M134" i="60"/>
  <c r="M126" i="60"/>
  <c r="M125" i="60"/>
  <c r="M124" i="60"/>
  <c r="M123" i="60"/>
  <c r="M122" i="60"/>
  <c r="M121" i="60"/>
  <c r="M120" i="60"/>
  <c r="M119" i="60"/>
  <c r="M118" i="60"/>
  <c r="M117" i="60"/>
  <c r="M116" i="60"/>
  <c r="M115" i="60"/>
  <c r="M114" i="60"/>
  <c r="M113" i="60"/>
  <c r="M112" i="60"/>
  <c r="M111" i="60"/>
  <c r="M110" i="60"/>
  <c r="M109" i="60"/>
  <c r="M108" i="60"/>
  <c r="M107" i="60"/>
  <c r="M106" i="60"/>
  <c r="M105" i="60"/>
  <c r="M104" i="60"/>
  <c r="M103" i="60"/>
  <c r="M102" i="60"/>
  <c r="M101" i="60"/>
  <c r="M100" i="60"/>
  <c r="M99" i="60"/>
  <c r="M98" i="60"/>
  <c r="M97" i="60"/>
  <c r="M96" i="60"/>
  <c r="M95" i="60"/>
  <c r="M94" i="60"/>
  <c r="M93" i="60"/>
  <c r="M92" i="60"/>
  <c r="M91" i="60"/>
  <c r="M90" i="60"/>
  <c r="M89" i="60"/>
  <c r="M88" i="60"/>
  <c r="M87" i="60"/>
  <c r="M86" i="60"/>
  <c r="M85" i="60"/>
  <c r="M84" i="60"/>
  <c r="M83" i="60"/>
  <c r="M82" i="60"/>
  <c r="M81" i="60"/>
  <c r="M80" i="60"/>
  <c r="M79" i="60"/>
  <c r="M78" i="60"/>
  <c r="M77" i="60"/>
  <c r="M76" i="60"/>
  <c r="M75" i="60"/>
  <c r="M74" i="60"/>
  <c r="M73" i="60"/>
  <c r="M72" i="60"/>
  <c r="M71" i="60"/>
  <c r="M70" i="60"/>
  <c r="M69" i="60"/>
  <c r="M68" i="60"/>
  <c r="M67" i="60"/>
  <c r="M66" i="60"/>
  <c r="M65" i="60"/>
  <c r="M64" i="60"/>
  <c r="M63" i="60"/>
  <c r="M62" i="60"/>
  <c r="M61" i="60"/>
  <c r="M60" i="60"/>
  <c r="M59" i="60"/>
  <c r="M58" i="60"/>
  <c r="M57" i="60"/>
  <c r="M56" i="60"/>
  <c r="M55" i="60"/>
  <c r="M54" i="60"/>
  <c r="M53" i="60"/>
  <c r="M52" i="60"/>
  <c r="M51" i="60"/>
  <c r="M50" i="60"/>
  <c r="M49" i="60"/>
  <c r="M48" i="60"/>
  <c r="M47" i="60"/>
  <c r="M46" i="60"/>
  <c r="M45" i="60"/>
  <c r="M44" i="60"/>
  <c r="M43" i="60"/>
  <c r="M42" i="60"/>
  <c r="M41" i="60"/>
  <c r="M40" i="60"/>
  <c r="M39" i="60"/>
  <c r="M38" i="60"/>
  <c r="M37" i="60"/>
  <c r="M36" i="60"/>
  <c r="M35" i="60"/>
  <c r="M34" i="60"/>
  <c r="M33" i="60"/>
  <c r="M32" i="60"/>
  <c r="M31" i="60"/>
  <c r="M30" i="60"/>
  <c r="M29" i="60"/>
  <c r="M28" i="60"/>
  <c r="M27" i="60"/>
  <c r="M26" i="60"/>
  <c r="M25" i="60"/>
  <c r="M24" i="60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249" i="59"/>
  <c r="M248" i="59"/>
  <c r="M247" i="59"/>
  <c r="M246" i="59"/>
  <c r="M245" i="59"/>
  <c r="M244" i="59"/>
  <c r="M243" i="59"/>
  <c r="M242" i="59"/>
  <c r="M241" i="59"/>
  <c r="M240" i="59"/>
  <c r="M239" i="59"/>
  <c r="M238" i="59"/>
  <c r="M237" i="59"/>
  <c r="M236" i="59"/>
  <c r="M235" i="59"/>
  <c r="M234" i="59"/>
  <c r="M233" i="59"/>
  <c r="M232" i="59"/>
  <c r="M231" i="59"/>
  <c r="M230" i="59"/>
  <c r="M229" i="59"/>
  <c r="M228" i="59"/>
  <c r="M227" i="59"/>
  <c r="M226" i="59"/>
  <c r="M225" i="59"/>
  <c r="M224" i="59"/>
  <c r="M223" i="59"/>
  <c r="M222" i="59"/>
  <c r="M221" i="59"/>
  <c r="M220" i="59"/>
  <c r="M219" i="59"/>
  <c r="M218" i="59"/>
  <c r="M217" i="59"/>
  <c r="M216" i="59"/>
  <c r="M215" i="59"/>
  <c r="M214" i="59"/>
  <c r="M213" i="59"/>
  <c r="M212" i="59"/>
  <c r="M211" i="59"/>
  <c r="M210" i="59"/>
  <c r="M209" i="59"/>
  <c r="M208" i="59"/>
  <c r="M207" i="59"/>
  <c r="M206" i="59"/>
  <c r="M205" i="59"/>
  <c r="M204" i="59"/>
  <c r="M203" i="59"/>
  <c r="M202" i="59"/>
  <c r="M201" i="59"/>
  <c r="M200" i="59"/>
  <c r="M199" i="59"/>
  <c r="M198" i="59"/>
  <c r="M197" i="59"/>
  <c r="M196" i="59"/>
  <c r="M195" i="59"/>
  <c r="M194" i="59"/>
  <c r="M193" i="59"/>
  <c r="M192" i="59"/>
  <c r="M191" i="59"/>
  <c r="M190" i="59"/>
  <c r="M189" i="59"/>
  <c r="M188" i="59"/>
  <c r="M187" i="59"/>
  <c r="M186" i="59"/>
  <c r="M185" i="59"/>
  <c r="M184" i="59"/>
  <c r="M183" i="59"/>
  <c r="M182" i="59"/>
  <c r="M181" i="59"/>
  <c r="M180" i="59"/>
  <c r="M179" i="59"/>
  <c r="M178" i="59"/>
  <c r="M177" i="59"/>
  <c r="M176" i="59"/>
  <c r="M175" i="59"/>
  <c r="M174" i="59"/>
  <c r="M173" i="59"/>
  <c r="M172" i="59"/>
  <c r="M171" i="59"/>
  <c r="M170" i="59"/>
  <c r="M169" i="59"/>
  <c r="M168" i="59"/>
  <c r="M167" i="59"/>
  <c r="M166" i="59"/>
  <c r="M165" i="59"/>
  <c r="M164" i="59"/>
  <c r="M163" i="59"/>
  <c r="M162" i="59"/>
  <c r="M161" i="59"/>
  <c r="M160" i="59"/>
  <c r="M159" i="59"/>
  <c r="M158" i="59"/>
  <c r="M157" i="59"/>
  <c r="M156" i="59"/>
  <c r="M155" i="59"/>
  <c r="M154" i="59"/>
  <c r="M153" i="59"/>
  <c r="M152" i="59"/>
  <c r="M151" i="59"/>
  <c r="M150" i="59"/>
  <c r="M149" i="59"/>
  <c r="M148" i="59"/>
  <c r="M147" i="59"/>
  <c r="M146" i="59"/>
  <c r="M145" i="59"/>
  <c r="M144" i="59"/>
  <c r="M143" i="59"/>
  <c r="M142" i="59"/>
  <c r="M141" i="59"/>
  <c r="M140" i="59"/>
  <c r="M139" i="59"/>
  <c r="M138" i="59"/>
  <c r="M137" i="59"/>
  <c r="M136" i="59"/>
  <c r="M135" i="59"/>
  <c r="M134" i="59"/>
  <c r="M126" i="59"/>
  <c r="M125" i="59"/>
  <c r="M124" i="59"/>
  <c r="M123" i="59"/>
  <c r="M122" i="59"/>
  <c r="M121" i="59"/>
  <c r="M120" i="59"/>
  <c r="M119" i="59"/>
  <c r="M118" i="59"/>
  <c r="M117" i="59"/>
  <c r="M116" i="59"/>
  <c r="M115" i="59"/>
  <c r="M114" i="59"/>
  <c r="M113" i="59"/>
  <c r="M112" i="59"/>
  <c r="M111" i="59"/>
  <c r="M110" i="59"/>
  <c r="M109" i="59"/>
  <c r="M108" i="59"/>
  <c r="M107" i="59"/>
  <c r="M106" i="59"/>
  <c r="M105" i="59"/>
  <c r="M104" i="59"/>
  <c r="M103" i="59"/>
  <c r="M102" i="59"/>
  <c r="M101" i="59"/>
  <c r="M100" i="59"/>
  <c r="M99" i="59"/>
  <c r="M98" i="59"/>
  <c r="M97" i="59"/>
  <c r="M96" i="59"/>
  <c r="M95" i="59"/>
  <c r="M94" i="59"/>
  <c r="M93" i="59"/>
  <c r="M92" i="59"/>
  <c r="M91" i="59"/>
  <c r="M90" i="59"/>
  <c r="M89" i="59"/>
  <c r="M88" i="59"/>
  <c r="M87" i="59"/>
  <c r="M86" i="59"/>
  <c r="M85" i="59"/>
  <c r="M84" i="59"/>
  <c r="M83" i="59"/>
  <c r="M82" i="59"/>
  <c r="M81" i="59"/>
  <c r="M80" i="59"/>
  <c r="M79" i="59"/>
  <c r="M78" i="59"/>
  <c r="M77" i="59"/>
  <c r="M76" i="59"/>
  <c r="M75" i="59"/>
  <c r="M74" i="59"/>
  <c r="M73" i="59"/>
  <c r="M72" i="59"/>
  <c r="M71" i="59"/>
  <c r="M70" i="59"/>
  <c r="M69" i="59"/>
  <c r="M68" i="59"/>
  <c r="M67" i="59"/>
  <c r="M66" i="59"/>
  <c r="M65" i="59"/>
  <c r="M64" i="59"/>
  <c r="M63" i="59"/>
  <c r="M62" i="59"/>
  <c r="M61" i="59"/>
  <c r="M60" i="59"/>
  <c r="M59" i="59"/>
  <c r="M58" i="59"/>
  <c r="M57" i="59"/>
  <c r="M56" i="59"/>
  <c r="M55" i="59"/>
  <c r="M54" i="59"/>
  <c r="M53" i="59"/>
  <c r="M52" i="59"/>
  <c r="M51" i="59"/>
  <c r="M50" i="59"/>
  <c r="M49" i="59"/>
  <c r="M48" i="59"/>
  <c r="M47" i="59"/>
  <c r="M46" i="59"/>
  <c r="M45" i="59"/>
  <c r="M44" i="59"/>
  <c r="M43" i="59"/>
  <c r="M42" i="59"/>
  <c r="M41" i="59"/>
  <c r="M40" i="59"/>
  <c r="M39" i="59"/>
  <c r="M38" i="59"/>
  <c r="M37" i="59"/>
  <c r="M36" i="59"/>
  <c r="M35" i="59"/>
  <c r="M34" i="59"/>
  <c r="M33" i="59"/>
  <c r="M32" i="59"/>
  <c r="M31" i="59"/>
  <c r="M30" i="59"/>
  <c r="M29" i="59"/>
  <c r="M28" i="59"/>
  <c r="M27" i="59"/>
  <c r="M26" i="59"/>
  <c r="M25" i="59"/>
  <c r="M24" i="59"/>
  <c r="M23" i="59"/>
  <c r="M22" i="59"/>
  <c r="M21" i="59"/>
  <c r="M20" i="59"/>
  <c r="M19" i="59"/>
  <c r="M18" i="59"/>
  <c r="M17" i="59"/>
  <c r="M16" i="59"/>
  <c r="M15" i="59"/>
  <c r="M14" i="59"/>
  <c r="M13" i="59"/>
  <c r="M12" i="59"/>
  <c r="M11" i="59"/>
  <c r="M249" i="58"/>
  <c r="M248" i="58"/>
  <c r="M247" i="58"/>
  <c r="M246" i="58"/>
  <c r="M245" i="58"/>
  <c r="M244" i="58"/>
  <c r="M243" i="58"/>
  <c r="M242" i="58"/>
  <c r="M241" i="58"/>
  <c r="M240" i="58"/>
  <c r="M239" i="58"/>
  <c r="M238" i="58"/>
  <c r="M237" i="58"/>
  <c r="M236" i="58"/>
  <c r="M235" i="58"/>
  <c r="M234" i="58"/>
  <c r="M233" i="58"/>
  <c r="M232" i="58"/>
  <c r="M231" i="58"/>
  <c r="M230" i="58"/>
  <c r="M229" i="58"/>
  <c r="M228" i="58"/>
  <c r="M227" i="58"/>
  <c r="M226" i="58"/>
  <c r="M225" i="58"/>
  <c r="M224" i="58"/>
  <c r="M223" i="58"/>
  <c r="M222" i="58"/>
  <c r="M221" i="58"/>
  <c r="M220" i="58"/>
  <c r="M219" i="58"/>
  <c r="M218" i="58"/>
  <c r="M217" i="58"/>
  <c r="M216" i="58"/>
  <c r="M215" i="58"/>
  <c r="M214" i="58"/>
  <c r="M213" i="58"/>
  <c r="M212" i="58"/>
  <c r="M211" i="58"/>
  <c r="M210" i="58"/>
  <c r="M209" i="58"/>
  <c r="M208" i="58"/>
  <c r="M207" i="58"/>
  <c r="M206" i="58"/>
  <c r="M205" i="58"/>
  <c r="M204" i="58"/>
  <c r="M203" i="58"/>
  <c r="M202" i="58"/>
  <c r="M201" i="58"/>
  <c r="M200" i="58"/>
  <c r="M199" i="58"/>
  <c r="M198" i="58"/>
  <c r="M197" i="58"/>
  <c r="M196" i="58"/>
  <c r="M195" i="58"/>
  <c r="M194" i="58"/>
  <c r="M193" i="58"/>
  <c r="M192" i="58"/>
  <c r="M191" i="58"/>
  <c r="M190" i="58"/>
  <c r="M189" i="58"/>
  <c r="M188" i="58"/>
  <c r="M187" i="58"/>
  <c r="M186" i="58"/>
  <c r="M185" i="58"/>
  <c r="M184" i="58"/>
  <c r="M183" i="58"/>
  <c r="M182" i="58"/>
  <c r="M181" i="58"/>
  <c r="M180" i="58"/>
  <c r="M179" i="58"/>
  <c r="M178" i="58"/>
  <c r="M177" i="58"/>
  <c r="M176" i="58"/>
  <c r="M175" i="58"/>
  <c r="M174" i="58"/>
  <c r="M173" i="58"/>
  <c r="M172" i="58"/>
  <c r="M171" i="58"/>
  <c r="M170" i="58"/>
  <c r="M169" i="58"/>
  <c r="M168" i="58"/>
  <c r="M167" i="58"/>
  <c r="M166" i="58"/>
  <c r="M165" i="58"/>
  <c r="M164" i="58"/>
  <c r="M163" i="58"/>
  <c r="M162" i="58"/>
  <c r="M161" i="58"/>
  <c r="M160" i="58"/>
  <c r="M159" i="58"/>
  <c r="M158" i="58"/>
  <c r="M157" i="58"/>
  <c r="M156" i="58"/>
  <c r="M155" i="58"/>
  <c r="M154" i="58"/>
  <c r="M153" i="58"/>
  <c r="M152" i="58"/>
  <c r="M151" i="58"/>
  <c r="M150" i="58"/>
  <c r="M149" i="58"/>
  <c r="M148" i="58"/>
  <c r="M147" i="58"/>
  <c r="M146" i="58"/>
  <c r="M145" i="58"/>
  <c r="M144" i="58"/>
  <c r="M143" i="58"/>
  <c r="M142" i="58"/>
  <c r="M141" i="58"/>
  <c r="M140" i="58"/>
  <c r="M139" i="58"/>
  <c r="M138" i="58"/>
  <c r="M137" i="58"/>
  <c r="M136" i="58"/>
  <c r="M135" i="58"/>
  <c r="M134" i="58"/>
  <c r="M126" i="58"/>
  <c r="M125" i="58"/>
  <c r="M124" i="58"/>
  <c r="M123" i="58"/>
  <c r="M122" i="58"/>
  <c r="M121" i="58"/>
  <c r="M120" i="58"/>
  <c r="M119" i="58"/>
  <c r="M118" i="58"/>
  <c r="M117" i="58"/>
  <c r="M116" i="58"/>
  <c r="M115" i="58"/>
  <c r="M114" i="58"/>
  <c r="M113" i="58"/>
  <c r="M112" i="58"/>
  <c r="M111" i="58"/>
  <c r="M110" i="58"/>
  <c r="M109" i="58"/>
  <c r="M108" i="58"/>
  <c r="M107" i="58"/>
  <c r="M106" i="58"/>
  <c r="M105" i="58"/>
  <c r="M104" i="58"/>
  <c r="M103" i="58"/>
  <c r="M102" i="58"/>
  <c r="M101" i="58"/>
  <c r="M100" i="58"/>
  <c r="M99" i="58"/>
  <c r="M98" i="58"/>
  <c r="M97" i="58"/>
  <c r="M96" i="58"/>
  <c r="M95" i="58"/>
  <c r="M94" i="58"/>
  <c r="M93" i="58"/>
  <c r="M92" i="58"/>
  <c r="M91" i="58"/>
  <c r="M90" i="58"/>
  <c r="M89" i="58"/>
  <c r="M88" i="58"/>
  <c r="M87" i="58"/>
  <c r="M86" i="58"/>
  <c r="M85" i="58"/>
  <c r="M84" i="58"/>
  <c r="M83" i="58"/>
  <c r="M82" i="58"/>
  <c r="M81" i="58"/>
  <c r="M80" i="58"/>
  <c r="M79" i="58"/>
  <c r="M78" i="58"/>
  <c r="M77" i="58"/>
  <c r="M76" i="58"/>
  <c r="M75" i="58"/>
  <c r="M74" i="58"/>
  <c r="M73" i="58"/>
  <c r="M72" i="58"/>
  <c r="M71" i="58"/>
  <c r="M70" i="58"/>
  <c r="M69" i="58"/>
  <c r="M68" i="58"/>
  <c r="M67" i="58"/>
  <c r="M66" i="58"/>
  <c r="M65" i="58"/>
  <c r="M64" i="58"/>
  <c r="M63" i="58"/>
  <c r="M62" i="58"/>
  <c r="M61" i="58"/>
  <c r="M60" i="58"/>
  <c r="M59" i="58"/>
  <c r="M58" i="58"/>
  <c r="M57" i="58"/>
  <c r="M56" i="58"/>
  <c r="M55" i="58"/>
  <c r="M54" i="58"/>
  <c r="M53" i="58"/>
  <c r="M52" i="58"/>
  <c r="M51" i="58"/>
  <c r="M50" i="58"/>
  <c r="M49" i="58"/>
  <c r="M48" i="58"/>
  <c r="M47" i="58"/>
  <c r="M46" i="58"/>
  <c r="M45" i="58"/>
  <c r="M44" i="58"/>
  <c r="M43" i="58"/>
  <c r="M42" i="58"/>
  <c r="M41" i="58"/>
  <c r="M40" i="58"/>
  <c r="M39" i="58"/>
  <c r="M38" i="58"/>
  <c r="M37" i="58"/>
  <c r="M36" i="58"/>
  <c r="M35" i="58"/>
  <c r="M34" i="58"/>
  <c r="M33" i="58"/>
  <c r="M32" i="58"/>
  <c r="M31" i="58"/>
  <c r="M30" i="58"/>
  <c r="M29" i="58"/>
  <c r="M28" i="58"/>
  <c r="M27" i="58"/>
  <c r="M26" i="58"/>
  <c r="M25" i="58"/>
  <c r="M24" i="58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249" i="56"/>
  <c r="M248" i="56"/>
  <c r="M247" i="56"/>
  <c r="M246" i="56"/>
  <c r="M245" i="56"/>
  <c r="M244" i="56"/>
  <c r="M243" i="56"/>
  <c r="M242" i="56"/>
  <c r="M241" i="56"/>
  <c r="M240" i="56"/>
  <c r="M239" i="56"/>
  <c r="M238" i="56"/>
  <c r="M237" i="56"/>
  <c r="M236" i="56"/>
  <c r="M235" i="56"/>
  <c r="M234" i="56"/>
  <c r="M233" i="56"/>
  <c r="M232" i="56"/>
  <c r="M231" i="56"/>
  <c r="M230" i="56"/>
  <c r="M229" i="56"/>
  <c r="M228" i="56"/>
  <c r="M227" i="56"/>
  <c r="M226" i="56"/>
  <c r="M225" i="56"/>
  <c r="M224" i="56"/>
  <c r="M223" i="56"/>
  <c r="M222" i="56"/>
  <c r="M221" i="56"/>
  <c r="M220" i="56"/>
  <c r="M219" i="56"/>
  <c r="M218" i="56"/>
  <c r="M217" i="56"/>
  <c r="M216" i="56"/>
  <c r="M215" i="56"/>
  <c r="M214" i="56"/>
  <c r="M213" i="56"/>
  <c r="M212" i="56"/>
  <c r="M211" i="56"/>
  <c r="M210" i="56"/>
  <c r="M209" i="56"/>
  <c r="M208" i="56"/>
  <c r="M207" i="56"/>
  <c r="M206" i="56"/>
  <c r="M205" i="56"/>
  <c r="M204" i="56"/>
  <c r="M203" i="56"/>
  <c r="M202" i="56"/>
  <c r="M201" i="56"/>
  <c r="M200" i="56"/>
  <c r="M199" i="56"/>
  <c r="M198" i="56"/>
  <c r="M197" i="56"/>
  <c r="M196" i="56"/>
  <c r="M195" i="56"/>
  <c r="M194" i="56"/>
  <c r="M193" i="56"/>
  <c r="M192" i="56"/>
  <c r="M191" i="56"/>
  <c r="M190" i="56"/>
  <c r="M189" i="56"/>
  <c r="M188" i="56"/>
  <c r="M187" i="56"/>
  <c r="M186" i="56"/>
  <c r="M185" i="56"/>
  <c r="M184" i="56"/>
  <c r="M183" i="56"/>
  <c r="M182" i="56"/>
  <c r="M181" i="56"/>
  <c r="M180" i="56"/>
  <c r="M179" i="56"/>
  <c r="M178" i="56"/>
  <c r="M177" i="56"/>
  <c r="M176" i="56"/>
  <c r="M175" i="56"/>
  <c r="M174" i="56"/>
  <c r="M173" i="56"/>
  <c r="M172" i="56"/>
  <c r="M171" i="56"/>
  <c r="M170" i="56"/>
  <c r="M169" i="56"/>
  <c r="M168" i="56"/>
  <c r="M167" i="56"/>
  <c r="M166" i="56"/>
  <c r="M165" i="56"/>
  <c r="M164" i="56"/>
  <c r="M163" i="56"/>
  <c r="M162" i="56"/>
  <c r="M161" i="56"/>
  <c r="M160" i="56"/>
  <c r="M159" i="56"/>
  <c r="M158" i="56"/>
  <c r="M157" i="56"/>
  <c r="M156" i="56"/>
  <c r="M155" i="56"/>
  <c r="M154" i="56"/>
  <c r="M153" i="56"/>
  <c r="M152" i="56"/>
  <c r="M151" i="56"/>
  <c r="M150" i="56"/>
  <c r="M149" i="56"/>
  <c r="M148" i="56"/>
  <c r="M147" i="56"/>
  <c r="M146" i="56"/>
  <c r="M145" i="56"/>
  <c r="M144" i="56"/>
  <c r="M143" i="56"/>
  <c r="M142" i="56"/>
  <c r="M141" i="56"/>
  <c r="M140" i="56"/>
  <c r="M139" i="56"/>
  <c r="M138" i="56"/>
  <c r="M137" i="56"/>
  <c r="M136" i="56"/>
  <c r="M135" i="56"/>
  <c r="M134" i="56"/>
  <c r="M126" i="56"/>
  <c r="M125" i="56"/>
  <c r="M124" i="56"/>
  <c r="M123" i="56"/>
  <c r="M122" i="56"/>
  <c r="M121" i="56"/>
  <c r="M120" i="56"/>
  <c r="M119" i="56"/>
  <c r="M118" i="56"/>
  <c r="M117" i="56"/>
  <c r="M116" i="56"/>
  <c r="M115" i="56"/>
  <c r="M114" i="56"/>
  <c r="M113" i="56"/>
  <c r="M112" i="56"/>
  <c r="M111" i="56"/>
  <c r="M110" i="56"/>
  <c r="M109" i="56"/>
  <c r="M108" i="56"/>
  <c r="M107" i="56"/>
  <c r="M106" i="56"/>
  <c r="M104" i="56"/>
  <c r="M103" i="56"/>
  <c r="M102" i="56"/>
  <c r="M101" i="56"/>
  <c r="M100" i="56"/>
  <c r="M99" i="56"/>
  <c r="M98" i="56"/>
  <c r="M97" i="56"/>
  <c r="M96" i="56"/>
  <c r="M95" i="56"/>
  <c r="M94" i="56"/>
  <c r="M93" i="56"/>
  <c r="M92" i="56"/>
  <c r="M91" i="56"/>
  <c r="M90" i="56"/>
  <c r="M89" i="56"/>
  <c r="M88" i="56"/>
  <c r="M87" i="56"/>
  <c r="M86" i="56"/>
  <c r="M85" i="56"/>
  <c r="M84" i="56"/>
  <c r="M83" i="56"/>
  <c r="M82" i="56"/>
  <c r="M81" i="56"/>
  <c r="M80" i="56"/>
  <c r="M79" i="56"/>
  <c r="M78" i="56"/>
  <c r="M77" i="56"/>
  <c r="M76" i="56"/>
  <c r="M75" i="56"/>
  <c r="M74" i="56"/>
  <c r="M73" i="56"/>
  <c r="M72" i="56"/>
  <c r="M71" i="56"/>
  <c r="M70" i="56"/>
  <c r="M69" i="56"/>
  <c r="M68" i="56"/>
  <c r="M67" i="56"/>
  <c r="M66" i="56"/>
  <c r="M65" i="56"/>
  <c r="M64" i="56"/>
  <c r="M63" i="56"/>
  <c r="M62" i="56"/>
  <c r="M61" i="56"/>
  <c r="M60" i="56"/>
  <c r="M59" i="56"/>
  <c r="M58" i="56"/>
  <c r="M57" i="56"/>
  <c r="M56" i="56"/>
  <c r="M55" i="56"/>
  <c r="M54" i="56"/>
  <c r="M53" i="56"/>
  <c r="M52" i="56"/>
  <c r="M51" i="56"/>
  <c r="M50" i="56"/>
  <c r="M49" i="56"/>
  <c r="M48" i="56"/>
  <c r="M47" i="56"/>
  <c r="M46" i="56"/>
  <c r="M45" i="56"/>
  <c r="M44" i="56"/>
  <c r="M43" i="56"/>
  <c r="M42" i="56"/>
  <c r="M41" i="56"/>
  <c r="M40" i="56"/>
  <c r="M39" i="56"/>
  <c r="M38" i="56"/>
  <c r="M37" i="56"/>
  <c r="M36" i="56"/>
  <c r="M35" i="56"/>
  <c r="M34" i="56"/>
  <c r="M33" i="56"/>
  <c r="M32" i="56"/>
  <c r="M31" i="56"/>
  <c r="M30" i="56"/>
  <c r="M29" i="56"/>
  <c r="M28" i="56"/>
  <c r="M27" i="56"/>
  <c r="M26" i="56"/>
  <c r="M25" i="56"/>
  <c r="M24" i="56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249" i="55"/>
  <c r="M248" i="55"/>
  <c r="M247" i="55"/>
  <c r="M246" i="55"/>
  <c r="M245" i="55"/>
  <c r="M244" i="55"/>
  <c r="M243" i="55"/>
  <c r="M242" i="55"/>
  <c r="M241" i="55"/>
  <c r="M240" i="55"/>
  <c r="M239" i="55"/>
  <c r="M238" i="55"/>
  <c r="M237" i="55"/>
  <c r="M236" i="55"/>
  <c r="M235" i="55"/>
  <c r="M234" i="55"/>
  <c r="M233" i="55"/>
  <c r="M232" i="55"/>
  <c r="M231" i="55"/>
  <c r="M230" i="55"/>
  <c r="M229" i="55"/>
  <c r="M228" i="55"/>
  <c r="M227" i="55"/>
  <c r="M226" i="55"/>
  <c r="M225" i="55"/>
  <c r="M224" i="55"/>
  <c r="M223" i="55"/>
  <c r="M222" i="55"/>
  <c r="M221" i="55"/>
  <c r="M220" i="55"/>
  <c r="M219" i="55"/>
  <c r="M218" i="55"/>
  <c r="M217" i="55"/>
  <c r="M216" i="55"/>
  <c r="M215" i="55"/>
  <c r="M214" i="55"/>
  <c r="M213" i="55"/>
  <c r="M212" i="55"/>
  <c r="M211" i="55"/>
  <c r="M210" i="55"/>
  <c r="M209" i="55"/>
  <c r="M208" i="55"/>
  <c r="M207" i="55"/>
  <c r="M206" i="55"/>
  <c r="M205" i="55"/>
  <c r="M204" i="55"/>
  <c r="M203" i="55"/>
  <c r="M202" i="55"/>
  <c r="M201" i="55"/>
  <c r="M200" i="55"/>
  <c r="M199" i="55"/>
  <c r="M198" i="55"/>
  <c r="M197" i="55"/>
  <c r="M196" i="55"/>
  <c r="M195" i="55"/>
  <c r="M194" i="55"/>
  <c r="M193" i="55"/>
  <c r="M192" i="55"/>
  <c r="M191" i="55"/>
  <c r="M190" i="55"/>
  <c r="M189" i="55"/>
  <c r="M188" i="55"/>
  <c r="M187" i="55"/>
  <c r="M186" i="55"/>
  <c r="M185" i="55"/>
  <c r="M184" i="55"/>
  <c r="M183" i="55"/>
  <c r="M182" i="55"/>
  <c r="M181" i="55"/>
  <c r="M180" i="55"/>
  <c r="M179" i="55"/>
  <c r="M178" i="55"/>
  <c r="M177" i="55"/>
  <c r="M176" i="55"/>
  <c r="M175" i="55"/>
  <c r="M174" i="55"/>
  <c r="M173" i="55"/>
  <c r="M172" i="55"/>
  <c r="M171" i="55"/>
  <c r="M170" i="55"/>
  <c r="M169" i="55"/>
  <c r="M168" i="55"/>
  <c r="M167" i="55"/>
  <c r="M166" i="55"/>
  <c r="M165" i="55"/>
  <c r="M164" i="55"/>
  <c r="M163" i="55"/>
  <c r="M162" i="55"/>
  <c r="M161" i="55"/>
  <c r="M160" i="55"/>
  <c r="M159" i="55"/>
  <c r="M158" i="55"/>
  <c r="M157" i="55"/>
  <c r="M156" i="55"/>
  <c r="M155" i="55"/>
  <c r="M154" i="55"/>
  <c r="M153" i="55"/>
  <c r="M152" i="55"/>
  <c r="M151" i="55"/>
  <c r="M150" i="55"/>
  <c r="M149" i="55"/>
  <c r="M148" i="55"/>
  <c r="M147" i="55"/>
  <c r="M146" i="55"/>
  <c r="M145" i="55"/>
  <c r="M144" i="55"/>
  <c r="M143" i="55"/>
  <c r="M142" i="55"/>
  <c r="M141" i="55"/>
  <c r="M140" i="55"/>
  <c r="M139" i="55"/>
  <c r="M138" i="55"/>
  <c r="M137" i="55"/>
  <c r="M136" i="55"/>
  <c r="M135" i="55"/>
  <c r="M134" i="55"/>
  <c r="M125" i="55"/>
  <c r="M124" i="55"/>
  <c r="M123" i="55"/>
  <c r="M122" i="55"/>
  <c r="M121" i="55"/>
  <c r="M120" i="55"/>
  <c r="M119" i="55"/>
  <c r="M118" i="55"/>
  <c r="M117" i="55"/>
  <c r="M116" i="55"/>
  <c r="M115" i="55"/>
  <c r="M114" i="55"/>
  <c r="M113" i="55"/>
  <c r="M112" i="55"/>
  <c r="M111" i="55"/>
  <c r="M110" i="55"/>
  <c r="M109" i="55"/>
  <c r="M108" i="55"/>
  <c r="M107" i="55"/>
  <c r="M106" i="55"/>
  <c r="M105" i="55"/>
  <c r="M104" i="55"/>
  <c r="M103" i="55"/>
  <c r="M102" i="55"/>
  <c r="M101" i="55"/>
  <c r="M100" i="55"/>
  <c r="M99" i="55"/>
  <c r="M98" i="55"/>
  <c r="M97" i="55"/>
  <c r="M96" i="55"/>
  <c r="M95" i="55"/>
  <c r="M94" i="55"/>
  <c r="M93" i="55"/>
  <c r="M92" i="55"/>
  <c r="M91" i="55"/>
  <c r="M90" i="55"/>
  <c r="M89" i="55"/>
  <c r="M88" i="55"/>
  <c r="M87" i="55"/>
  <c r="M86" i="55"/>
  <c r="M85" i="55"/>
  <c r="M84" i="55"/>
  <c r="M83" i="55"/>
  <c r="M82" i="55"/>
  <c r="M81" i="55"/>
  <c r="M80" i="55"/>
  <c r="M79" i="55"/>
  <c r="M78" i="55"/>
  <c r="M77" i="55"/>
  <c r="M76" i="55"/>
  <c r="M75" i="55"/>
  <c r="M74" i="55"/>
  <c r="M73" i="55"/>
  <c r="M72" i="55"/>
  <c r="M71" i="55"/>
  <c r="M70" i="55"/>
  <c r="M69" i="55"/>
  <c r="M68" i="55"/>
  <c r="M67" i="55"/>
  <c r="M66" i="55"/>
  <c r="M65" i="55"/>
  <c r="M64" i="55"/>
  <c r="M63" i="55"/>
  <c r="M62" i="55"/>
  <c r="M61" i="55"/>
  <c r="M60" i="55"/>
  <c r="M59" i="55"/>
  <c r="M58" i="55"/>
  <c r="M57" i="55"/>
  <c r="M56" i="55"/>
  <c r="M55" i="55"/>
  <c r="M54" i="55"/>
  <c r="M53" i="55"/>
  <c r="M52" i="55"/>
  <c r="M51" i="55"/>
  <c r="M50" i="55"/>
  <c r="M49" i="55"/>
  <c r="M48" i="55"/>
  <c r="M47" i="55"/>
  <c r="M46" i="55"/>
  <c r="M45" i="55"/>
  <c r="M44" i="55"/>
  <c r="M43" i="55"/>
  <c r="M42" i="55"/>
  <c r="M41" i="55"/>
  <c r="M40" i="55"/>
  <c r="M39" i="55"/>
  <c r="M38" i="55"/>
  <c r="M37" i="55"/>
  <c r="M36" i="55"/>
  <c r="M35" i="55"/>
  <c r="M34" i="55"/>
  <c r="M33" i="55"/>
  <c r="M32" i="55"/>
  <c r="M31" i="55"/>
  <c r="M30" i="55"/>
  <c r="M29" i="55"/>
  <c r="M28" i="55"/>
  <c r="M27" i="55"/>
  <c r="M26" i="55"/>
  <c r="M25" i="55"/>
  <c r="M24" i="55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27" i="53"/>
  <c r="M28" i="53"/>
  <c r="M29" i="53"/>
  <c r="M30" i="53"/>
  <c r="M31" i="53"/>
  <c r="M32" i="53"/>
  <c r="M33" i="53"/>
  <c r="M34" i="53"/>
  <c r="M35" i="53"/>
  <c r="M36" i="53"/>
  <c r="M37" i="53"/>
  <c r="M38" i="53"/>
  <c r="M39" i="53"/>
  <c r="M40" i="53"/>
  <c r="M41" i="53"/>
  <c r="M42" i="53"/>
  <c r="M43" i="53"/>
  <c r="M44" i="53"/>
  <c r="M45" i="53"/>
  <c r="M46" i="53"/>
  <c r="M47" i="53"/>
  <c r="M48" i="53"/>
  <c r="M49" i="53"/>
  <c r="M50" i="53"/>
  <c r="M51" i="53"/>
  <c r="M52" i="53"/>
  <c r="M53" i="53"/>
  <c r="M54" i="53"/>
  <c r="M55" i="53"/>
  <c r="M56" i="53"/>
  <c r="M57" i="53"/>
  <c r="M58" i="53"/>
  <c r="M59" i="53"/>
  <c r="M60" i="53"/>
  <c r="M61" i="53"/>
  <c r="M62" i="53"/>
  <c r="M63" i="53"/>
  <c r="M64" i="53"/>
  <c r="M65" i="53"/>
  <c r="M66" i="53"/>
  <c r="M67" i="53"/>
  <c r="M68" i="53"/>
  <c r="M69" i="53"/>
  <c r="M70" i="53"/>
  <c r="M71" i="53"/>
  <c r="M72" i="53"/>
  <c r="M73" i="53"/>
  <c r="M74" i="53"/>
  <c r="M75" i="53"/>
  <c r="M76" i="53"/>
  <c r="M77" i="53"/>
  <c r="M78" i="53"/>
  <c r="M79" i="53"/>
  <c r="M80" i="53"/>
  <c r="M81" i="53"/>
  <c r="M82" i="53"/>
  <c r="M83" i="53"/>
  <c r="M84" i="53"/>
  <c r="M85" i="53"/>
  <c r="M86" i="53"/>
  <c r="M87" i="53"/>
  <c r="M88" i="53"/>
  <c r="M89" i="53"/>
  <c r="M90" i="53"/>
  <c r="M91" i="53"/>
  <c r="M92" i="53"/>
  <c r="M93" i="53"/>
  <c r="M94" i="53"/>
  <c r="M95" i="53"/>
  <c r="M96" i="53"/>
  <c r="M97" i="53"/>
  <c r="M98" i="53"/>
  <c r="M99" i="53"/>
  <c r="M100" i="53"/>
  <c r="M101" i="53"/>
  <c r="M102" i="53"/>
  <c r="M103" i="53"/>
  <c r="M104" i="53"/>
  <c r="M105" i="53"/>
  <c r="M106" i="53"/>
  <c r="M107" i="53"/>
  <c r="M108" i="53"/>
  <c r="M109" i="53"/>
  <c r="M110" i="53"/>
  <c r="M111" i="53"/>
  <c r="M112" i="53"/>
  <c r="M113" i="53"/>
  <c r="M114" i="53"/>
  <c r="M115" i="53"/>
  <c r="M116" i="53"/>
  <c r="M117" i="53"/>
  <c r="M118" i="53"/>
  <c r="M119" i="53"/>
  <c r="M120" i="53"/>
  <c r="M121" i="53"/>
  <c r="M122" i="53"/>
  <c r="M123" i="53"/>
  <c r="M124" i="53"/>
  <c r="M125" i="53"/>
  <c r="M126" i="53"/>
  <c r="M134" i="53"/>
  <c r="M135" i="53"/>
  <c r="M136" i="53"/>
  <c r="M137" i="53"/>
  <c r="M138" i="53"/>
  <c r="M139" i="53"/>
  <c r="M140" i="53"/>
  <c r="M141" i="53"/>
  <c r="M142" i="53"/>
  <c r="M143" i="53"/>
  <c r="M144" i="53"/>
  <c r="M145" i="53"/>
  <c r="M146" i="53"/>
  <c r="M147" i="53"/>
  <c r="M148" i="53"/>
  <c r="M149" i="53"/>
  <c r="M150" i="53"/>
  <c r="M151" i="53"/>
  <c r="M152" i="53"/>
  <c r="M153" i="53"/>
  <c r="M154" i="53"/>
  <c r="M155" i="53"/>
  <c r="M156" i="53"/>
  <c r="M157" i="53"/>
  <c r="M158" i="53"/>
  <c r="M159" i="53"/>
  <c r="M160" i="53"/>
  <c r="M161" i="53"/>
  <c r="M162" i="53"/>
  <c r="M163" i="53"/>
  <c r="M164" i="53"/>
  <c r="M165" i="53"/>
  <c r="M166" i="53"/>
  <c r="M167" i="53"/>
  <c r="M168" i="53"/>
  <c r="M169" i="53"/>
  <c r="M170" i="53"/>
  <c r="M171" i="53"/>
  <c r="M172" i="53"/>
  <c r="M173" i="53"/>
  <c r="M174" i="53"/>
  <c r="M175" i="53"/>
  <c r="M176" i="53"/>
  <c r="M177" i="53"/>
  <c r="M178" i="53"/>
  <c r="M179" i="53"/>
  <c r="M180" i="53"/>
  <c r="M181" i="53"/>
  <c r="M182" i="53"/>
  <c r="M183" i="53"/>
  <c r="M184" i="53"/>
  <c r="M185" i="53"/>
  <c r="M186" i="53"/>
  <c r="M187" i="53"/>
  <c r="M188" i="53"/>
  <c r="M189" i="53"/>
  <c r="M190" i="53"/>
  <c r="M191" i="53"/>
  <c r="M192" i="53"/>
  <c r="M193" i="53"/>
  <c r="M194" i="53"/>
  <c r="M195" i="53"/>
  <c r="M196" i="53"/>
  <c r="M197" i="53"/>
  <c r="M198" i="53"/>
  <c r="M199" i="53"/>
  <c r="M200" i="53"/>
  <c r="M201" i="53"/>
  <c r="M202" i="53"/>
  <c r="M203" i="53"/>
  <c r="M204" i="53"/>
  <c r="M205" i="53"/>
  <c r="M206" i="53"/>
  <c r="M207" i="53"/>
  <c r="M208" i="53"/>
  <c r="M209" i="53"/>
  <c r="M210" i="53"/>
  <c r="M211" i="53"/>
  <c r="M212" i="53"/>
  <c r="M213" i="53"/>
  <c r="M214" i="53"/>
  <c r="M215" i="53"/>
  <c r="M216" i="53"/>
  <c r="M217" i="53"/>
  <c r="M218" i="53"/>
  <c r="M219" i="53"/>
  <c r="M220" i="53"/>
  <c r="M221" i="53"/>
  <c r="M222" i="53"/>
  <c r="M223" i="53"/>
  <c r="M224" i="53"/>
  <c r="M225" i="53"/>
  <c r="M226" i="53"/>
  <c r="M227" i="53"/>
  <c r="M228" i="53"/>
  <c r="M229" i="53"/>
  <c r="M230" i="53"/>
  <c r="M231" i="53"/>
  <c r="M232" i="53"/>
  <c r="M233" i="53"/>
  <c r="M234" i="53"/>
  <c r="M235" i="53"/>
  <c r="M236" i="53"/>
  <c r="M237" i="53"/>
  <c r="M238" i="53"/>
  <c r="M239" i="53"/>
  <c r="M240" i="53"/>
  <c r="M241" i="53"/>
  <c r="M242" i="53"/>
  <c r="M243" i="53"/>
  <c r="M244" i="53"/>
  <c r="M245" i="53"/>
  <c r="M246" i="53"/>
  <c r="M247" i="53"/>
  <c r="M248" i="53"/>
  <c r="M249" i="53"/>
  <c r="M11" i="53"/>
  <c r="M139" i="64"/>
  <c r="M138" i="64"/>
  <c r="M137" i="64"/>
  <c r="M136" i="64"/>
  <c r="M135" i="64"/>
  <c r="M134" i="64"/>
  <c r="M133" i="64"/>
  <c r="M132" i="64"/>
  <c r="M131" i="64"/>
  <c r="M130" i="64"/>
  <c r="M129" i="64"/>
  <c r="M128" i="64"/>
  <c r="M127" i="64"/>
  <c r="M126" i="64"/>
  <c r="M125" i="64"/>
  <c r="M124" i="64"/>
  <c r="M123" i="64"/>
  <c r="M122" i="64"/>
  <c r="M121" i="64"/>
  <c r="M120" i="64"/>
  <c r="M119" i="64"/>
  <c r="M118" i="64"/>
  <c r="M117" i="64"/>
  <c r="M116" i="64"/>
  <c r="M115" i="64"/>
  <c r="M114" i="64"/>
  <c r="M113" i="64"/>
  <c r="M112" i="64"/>
  <c r="M111" i="64"/>
  <c r="M110" i="64"/>
  <c r="M109" i="64"/>
  <c r="M108" i="64"/>
  <c r="M107" i="64"/>
  <c r="M106" i="64"/>
  <c r="M105" i="64"/>
  <c r="M104" i="64"/>
  <c r="M103" i="64"/>
  <c r="M102" i="64"/>
  <c r="M101" i="64"/>
  <c r="M100" i="64"/>
  <c r="M99" i="64"/>
  <c r="M98" i="64"/>
  <c r="M97" i="64"/>
  <c r="M96" i="64"/>
  <c r="M95" i="64"/>
  <c r="M94" i="64"/>
  <c r="M93" i="64"/>
  <c r="M92" i="64"/>
  <c r="M91" i="64"/>
  <c r="M90" i="64"/>
  <c r="M89" i="64"/>
  <c r="M88" i="64"/>
  <c r="M87" i="64"/>
  <c r="M86" i="64"/>
  <c r="M85" i="64"/>
  <c r="M84" i="64"/>
  <c r="M83" i="64"/>
  <c r="M82" i="64"/>
  <c r="M81" i="64"/>
  <c r="M80" i="64"/>
  <c r="M79" i="64"/>
  <c r="M78" i="64"/>
  <c r="M77" i="64"/>
  <c r="M76" i="64"/>
  <c r="M75" i="64"/>
  <c r="M74" i="64"/>
  <c r="M73" i="64"/>
  <c r="M72" i="64"/>
  <c r="M71" i="64"/>
  <c r="M70" i="64"/>
  <c r="M69" i="64"/>
  <c r="M68" i="64"/>
  <c r="M67" i="64"/>
  <c r="M66" i="64"/>
  <c r="M65" i="64"/>
  <c r="M64" i="64"/>
  <c r="M63" i="64"/>
  <c r="M62" i="64"/>
  <c r="M61" i="64"/>
  <c r="M60" i="64"/>
  <c r="M59" i="64"/>
  <c r="M58" i="64"/>
  <c r="M57" i="64"/>
  <c r="M56" i="64"/>
  <c r="M55" i="64"/>
  <c r="M54" i="64"/>
  <c r="M53" i="64"/>
  <c r="M52" i="64"/>
  <c r="M51" i="64"/>
  <c r="M50" i="64"/>
  <c r="M49" i="64"/>
  <c r="M48" i="64"/>
  <c r="M47" i="64"/>
  <c r="M46" i="64"/>
  <c r="M45" i="64"/>
  <c r="M44" i="64"/>
  <c r="M43" i="64"/>
  <c r="M42" i="64"/>
  <c r="M41" i="64"/>
  <c r="M40" i="64"/>
  <c r="M39" i="64"/>
  <c r="M38" i="64"/>
  <c r="M37" i="64"/>
  <c r="M36" i="64"/>
  <c r="M35" i="64"/>
  <c r="M34" i="64"/>
  <c r="M33" i="64"/>
  <c r="M32" i="64"/>
  <c r="M31" i="64"/>
  <c r="M30" i="64"/>
  <c r="M29" i="64"/>
  <c r="M28" i="64"/>
  <c r="M27" i="64"/>
  <c r="M26" i="64"/>
  <c r="M25" i="64"/>
  <c r="M24" i="64"/>
  <c r="M23" i="64"/>
  <c r="M22" i="64"/>
  <c r="M21" i="64"/>
  <c r="M20" i="64"/>
  <c r="M19" i="64"/>
  <c r="M18" i="64"/>
  <c r="M17" i="64"/>
  <c r="M16" i="64"/>
  <c r="M15" i="64"/>
  <c r="M14" i="64"/>
  <c r="M13" i="64"/>
  <c r="M12" i="64"/>
  <c r="M11" i="64"/>
  <c r="M10" i="64"/>
  <c r="M9" i="64"/>
  <c r="M8" i="64"/>
  <c r="M7" i="64"/>
  <c r="M7" i="63"/>
  <c r="M7" i="33"/>
  <c r="K22" i="57"/>
  <c r="L22" i="57"/>
  <c r="M22" i="57"/>
  <c r="N22" i="57"/>
  <c r="K23" i="57"/>
  <c r="L23" i="57"/>
  <c r="M23" i="57"/>
  <c r="N23" i="57"/>
  <c r="K24" i="57"/>
  <c r="L24" i="57"/>
  <c r="M24" i="57"/>
  <c r="N24" i="57"/>
  <c r="K25" i="57"/>
  <c r="L25" i="57"/>
  <c r="M25" i="57"/>
  <c r="N25" i="57"/>
  <c r="K26" i="57"/>
  <c r="L26" i="57"/>
  <c r="M26" i="57"/>
  <c r="N26" i="57"/>
  <c r="K27" i="57"/>
  <c r="L27" i="57"/>
  <c r="M27" i="57"/>
  <c r="N27" i="57"/>
  <c r="K28" i="57"/>
  <c r="L28" i="57"/>
  <c r="M28" i="57"/>
  <c r="N28" i="57"/>
  <c r="K29" i="57"/>
  <c r="L29" i="57"/>
  <c r="M29" i="57"/>
  <c r="N29" i="57"/>
  <c r="K30" i="57"/>
  <c r="L30" i="57"/>
  <c r="M30" i="57"/>
  <c r="N30" i="57"/>
  <c r="K31" i="57"/>
  <c r="L31" i="57"/>
  <c r="M31" i="57"/>
  <c r="N31" i="57"/>
  <c r="K32" i="57"/>
  <c r="L32" i="57"/>
  <c r="M32" i="57"/>
  <c r="N32" i="57"/>
  <c r="K33" i="57"/>
  <c r="L33" i="57"/>
  <c r="M33" i="57"/>
  <c r="N33" i="57"/>
  <c r="K34" i="57"/>
  <c r="L34" i="57"/>
  <c r="M34" i="57"/>
  <c r="N34" i="57"/>
  <c r="K35" i="57"/>
  <c r="L35" i="57"/>
  <c r="M35" i="57"/>
  <c r="N35" i="57"/>
  <c r="K36" i="57"/>
  <c r="L36" i="57"/>
  <c r="M36" i="57"/>
  <c r="N36" i="57"/>
  <c r="K37" i="57"/>
  <c r="L37" i="57"/>
  <c r="M37" i="57"/>
  <c r="N37" i="57"/>
  <c r="K38" i="57"/>
  <c r="L38" i="57"/>
  <c r="M38" i="57"/>
  <c r="N38" i="57"/>
  <c r="K39" i="57"/>
  <c r="L39" i="57"/>
  <c r="M39" i="57"/>
  <c r="N39" i="57"/>
  <c r="K40" i="57"/>
  <c r="L40" i="57"/>
  <c r="M40" i="57"/>
  <c r="N40" i="57"/>
  <c r="K41" i="57"/>
  <c r="L41" i="57"/>
  <c r="M41" i="57"/>
  <c r="N41" i="57"/>
  <c r="K42" i="57"/>
  <c r="L42" i="57"/>
  <c r="M42" i="57"/>
  <c r="N42" i="57"/>
  <c r="K43" i="57"/>
  <c r="L43" i="57"/>
  <c r="M43" i="57"/>
  <c r="N43" i="57"/>
  <c r="L21" i="57"/>
  <c r="M21" i="57"/>
  <c r="N21" i="57"/>
  <c r="K21" i="57"/>
  <c r="L141" i="33"/>
  <c r="K141" i="33"/>
  <c r="J141" i="33"/>
  <c r="I141" i="33"/>
  <c r="M141" i="33" s="1"/>
  <c r="I250" i="68"/>
  <c r="J250" i="68"/>
  <c r="K250" i="68"/>
  <c r="L250" i="68"/>
  <c r="I127" i="68"/>
  <c r="J127" i="68"/>
  <c r="K127" i="68"/>
  <c r="L127" i="68"/>
  <c r="I127" i="67"/>
  <c r="J127" i="67"/>
  <c r="K127" i="67"/>
  <c r="L127" i="67"/>
  <c r="I250" i="67"/>
  <c r="J250" i="67"/>
  <c r="K250" i="67"/>
  <c r="L250" i="67"/>
  <c r="I127" i="66"/>
  <c r="J127" i="66"/>
  <c r="K127" i="66"/>
  <c r="L127" i="66"/>
  <c r="I250" i="66"/>
  <c r="J250" i="66"/>
  <c r="M250" i="66" s="1"/>
  <c r="K250" i="66"/>
  <c r="L250" i="66"/>
  <c r="I250" i="65"/>
  <c r="J250" i="65"/>
  <c r="K250" i="65"/>
  <c r="L250" i="65"/>
  <c r="I127" i="65"/>
  <c r="J127" i="65"/>
  <c r="K127" i="65"/>
  <c r="L127" i="65"/>
  <c r="I127" i="61"/>
  <c r="J127" i="61"/>
  <c r="K127" i="61"/>
  <c r="L127" i="61"/>
  <c r="I250" i="61"/>
  <c r="J250" i="61"/>
  <c r="K250" i="61"/>
  <c r="L250" i="61"/>
  <c r="I250" i="60"/>
  <c r="J250" i="60"/>
  <c r="K250" i="60"/>
  <c r="L250" i="60"/>
  <c r="I127" i="60"/>
  <c r="J127" i="60"/>
  <c r="K127" i="60"/>
  <c r="L127" i="60"/>
  <c r="I250" i="59"/>
  <c r="J250" i="59"/>
  <c r="K250" i="59"/>
  <c r="L250" i="59"/>
  <c r="I127" i="59"/>
  <c r="J127" i="59"/>
  <c r="M127" i="59" s="1"/>
  <c r="K127" i="59"/>
  <c r="L127" i="59"/>
  <c r="I250" i="58"/>
  <c r="J250" i="58"/>
  <c r="K250" i="58"/>
  <c r="L250" i="58"/>
  <c r="I127" i="58"/>
  <c r="M127" i="58" s="1"/>
  <c r="J127" i="58"/>
  <c r="K127" i="58"/>
  <c r="L127" i="58"/>
  <c r="I250" i="56"/>
  <c r="J250" i="56"/>
  <c r="K250" i="56"/>
  <c r="L250" i="56"/>
  <c r="I127" i="56"/>
  <c r="J127" i="56"/>
  <c r="K127" i="56"/>
  <c r="L127" i="56"/>
  <c r="I127" i="55"/>
  <c r="J127" i="55"/>
  <c r="K127" i="55"/>
  <c r="L127" i="55"/>
  <c r="I250" i="55"/>
  <c r="J250" i="55"/>
  <c r="K250" i="55"/>
  <c r="L250" i="55"/>
  <c r="I250" i="53"/>
  <c r="J250" i="53"/>
  <c r="K250" i="53"/>
  <c r="L250" i="53"/>
  <c r="M250" i="53" s="1"/>
  <c r="I127" i="53"/>
  <c r="J127" i="53"/>
  <c r="K127" i="53"/>
  <c r="L127" i="53"/>
  <c r="L141" i="64"/>
  <c r="K141" i="64"/>
  <c r="J141" i="64"/>
  <c r="I141" i="64"/>
  <c r="L141" i="63"/>
  <c r="K141" i="63"/>
  <c r="J141" i="63"/>
  <c r="M141" i="63" s="1"/>
  <c r="I141" i="63"/>
  <c r="V4" i="62"/>
  <c r="U4" i="62"/>
  <c r="T4" i="62"/>
  <c r="S4" i="62"/>
  <c r="R4" i="62"/>
  <c r="Q4" i="62"/>
  <c r="P4" i="62"/>
  <c r="H249" i="78"/>
  <c r="H248" i="78"/>
  <c r="H247" i="78"/>
  <c r="I249" i="78" s="1"/>
  <c r="H246" i="78"/>
  <c r="H245" i="78"/>
  <c r="H244" i="78"/>
  <c r="I246" i="78" s="1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I213" i="78" s="1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I157" i="78"/>
  <c r="H157" i="78"/>
  <c r="H156" i="78"/>
  <c r="I156" i="78"/>
  <c r="C156" i="78"/>
  <c r="H155" i="78"/>
  <c r="I155" i="78"/>
  <c r="C155" i="78"/>
  <c r="H154" i="78"/>
  <c r="I154" i="78" s="1"/>
  <c r="C154" i="78"/>
  <c r="H153" i="78"/>
  <c r="I153" i="78"/>
  <c r="C153" i="78"/>
  <c r="H152" i="78"/>
  <c r="I152" i="78"/>
  <c r="C152" i="78"/>
  <c r="H151" i="78"/>
  <c r="I151" i="78"/>
  <c r="C151" i="78"/>
  <c r="H150" i="78"/>
  <c r="I150" i="78"/>
  <c r="C150" i="78"/>
  <c r="H149" i="78"/>
  <c r="I149" i="78" s="1"/>
  <c r="V19" i="62" s="1"/>
  <c r="C149" i="78"/>
  <c r="H148" i="78"/>
  <c r="I148" i="78"/>
  <c r="V18" i="62" s="1"/>
  <c r="C148" i="78"/>
  <c r="H147" i="78"/>
  <c r="I147" i="78"/>
  <c r="C147" i="78"/>
  <c r="H146" i="78"/>
  <c r="I146" i="78" s="1"/>
  <c r="C146" i="78"/>
  <c r="H145" i="78"/>
  <c r="I145" i="78" s="1"/>
  <c r="V15" i="62" s="1"/>
  <c r="C145" i="78"/>
  <c r="H144" i="78"/>
  <c r="I144" i="78"/>
  <c r="C144" i="78"/>
  <c r="H143" i="78"/>
  <c r="I143" i="78"/>
  <c r="C143" i="78"/>
  <c r="H142" i="78"/>
  <c r="I142" i="78"/>
  <c r="C142" i="78"/>
  <c r="H141" i="78"/>
  <c r="I141" i="78"/>
  <c r="C141" i="78"/>
  <c r="H140" i="78"/>
  <c r="I140" i="78"/>
  <c r="C140" i="78"/>
  <c r="H139" i="78"/>
  <c r="I139" i="78" s="1"/>
  <c r="C139" i="78"/>
  <c r="H138" i="78"/>
  <c r="I138" i="78"/>
  <c r="C138" i="78"/>
  <c r="H137" i="78"/>
  <c r="I137" i="78"/>
  <c r="C137" i="78"/>
  <c r="H136" i="78"/>
  <c r="I136" i="78"/>
  <c r="C136" i="78"/>
  <c r="H135" i="78"/>
  <c r="I135" i="78"/>
  <c r="C135" i="78"/>
  <c r="B130" i="78"/>
  <c r="H124" i="78"/>
  <c r="H123" i="78"/>
  <c r="H122" i="78"/>
  <c r="I124" i="78" s="1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I96" i="78" s="1"/>
  <c r="H90" i="78"/>
  <c r="H89" i="78"/>
  <c r="H88" i="78"/>
  <c r="H87" i="78"/>
  <c r="H86" i="78"/>
  <c r="H85" i="78"/>
  <c r="H84" i="78"/>
  <c r="H83" i="78"/>
  <c r="H82" i="78"/>
  <c r="H81" i="78"/>
  <c r="H80" i="78"/>
  <c r="H79" i="78"/>
  <c r="I88" i="78" s="1"/>
  <c r="H78" i="78"/>
  <c r="H77" i="78"/>
  <c r="H76" i="78"/>
  <c r="H75" i="78"/>
  <c r="H74" i="78"/>
  <c r="H73" i="78"/>
  <c r="H72" i="78"/>
  <c r="I78" i="78" s="1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I64" i="78" s="1"/>
  <c r="H44" i="78"/>
  <c r="H43" i="78"/>
  <c r="H42" i="78"/>
  <c r="H41" i="78"/>
  <c r="H40" i="78"/>
  <c r="H39" i="78"/>
  <c r="H38" i="78"/>
  <c r="H37" i="78"/>
  <c r="H36" i="78"/>
  <c r="H35" i="78"/>
  <c r="H34" i="78"/>
  <c r="H33" i="78"/>
  <c r="H32" i="78"/>
  <c r="I32" i="78" s="1"/>
  <c r="H31" i="78"/>
  <c r="I31" i="78"/>
  <c r="C31" i="78"/>
  <c r="H30" i="78"/>
  <c r="I30" i="78" s="1"/>
  <c r="C30" i="78"/>
  <c r="H29" i="78"/>
  <c r="I29" i="78"/>
  <c r="V24" i="62" s="1"/>
  <c r="C29" i="78"/>
  <c r="H28" i="78"/>
  <c r="I28" i="78"/>
  <c r="V23" i="62" s="1"/>
  <c r="C28" i="78"/>
  <c r="H27" i="78"/>
  <c r="I27" i="78"/>
  <c r="C27" i="78"/>
  <c r="H26" i="78"/>
  <c r="I26" i="78"/>
  <c r="V21" i="62"/>
  <c r="C26" i="78"/>
  <c r="H25" i="78"/>
  <c r="I25" i="78"/>
  <c r="V20" i="62"/>
  <c r="C25" i="78"/>
  <c r="H24" i="78"/>
  <c r="I24" i="78"/>
  <c r="C24" i="78"/>
  <c r="H23" i="78"/>
  <c r="I23" i="78"/>
  <c r="C23" i="78"/>
  <c r="H22" i="78"/>
  <c r="I22" i="78"/>
  <c r="V17" i="62"/>
  <c r="C22" i="78"/>
  <c r="H21" i="78"/>
  <c r="I21" i="78" s="1"/>
  <c r="C21" i="78"/>
  <c r="H20" i="78"/>
  <c r="I20" i="78"/>
  <c r="C20" i="78"/>
  <c r="H19" i="78"/>
  <c r="I19" i="78"/>
  <c r="V14" i="62" s="1"/>
  <c r="C19" i="78"/>
  <c r="H18" i="78"/>
  <c r="I18" i="78" s="1"/>
  <c r="C18" i="78"/>
  <c r="H17" i="78"/>
  <c r="I17" i="78" s="1"/>
  <c r="V12" i="62" s="1"/>
  <c r="C17" i="78"/>
  <c r="H16" i="78"/>
  <c r="I16" i="78"/>
  <c r="V11" i="62" s="1"/>
  <c r="C16" i="78"/>
  <c r="H15" i="78"/>
  <c r="I15" i="78"/>
  <c r="V10" i="62" s="1"/>
  <c r="C15" i="78"/>
  <c r="H14" i="78"/>
  <c r="I14" i="78"/>
  <c r="V9" i="62" s="1"/>
  <c r="C14" i="78"/>
  <c r="H13" i="78"/>
  <c r="I13" i="78"/>
  <c r="V8" i="62" s="1"/>
  <c r="C13" i="78"/>
  <c r="H12" i="78"/>
  <c r="I12" i="78"/>
  <c r="V7" i="62" s="1"/>
  <c r="C12" i="78"/>
  <c r="H11" i="78"/>
  <c r="I11" i="78"/>
  <c r="V6" i="62" s="1"/>
  <c r="C11" i="78"/>
  <c r="H10" i="78"/>
  <c r="C10" i="78"/>
  <c r="H249" i="77"/>
  <c r="H248" i="77"/>
  <c r="H247" i="77"/>
  <c r="I249" i="77" s="1"/>
  <c r="H246" i="77"/>
  <c r="H245" i="77"/>
  <c r="H244" i="77"/>
  <c r="H243" i="77"/>
  <c r="H242" i="77"/>
  <c r="H241" i="77"/>
  <c r="H240" i="77"/>
  <c r="H239" i="77"/>
  <c r="H238" i="77"/>
  <c r="H237" i="77"/>
  <c r="H236" i="77"/>
  <c r="H235" i="77"/>
  <c r="H234" i="77"/>
  <c r="H233" i="77"/>
  <c r="H232" i="77"/>
  <c r="H231" i="77"/>
  <c r="H230" i="77"/>
  <c r="I234" i="77" s="1"/>
  <c r="H229" i="77"/>
  <c r="H228" i="77"/>
  <c r="H227" i="77"/>
  <c r="H226" i="77"/>
  <c r="H225" i="77"/>
  <c r="H224" i="77"/>
  <c r="H223" i="77"/>
  <c r="I229" i="77" s="1"/>
  <c r="H222" i="77"/>
  <c r="H221" i="77"/>
  <c r="H220" i="77"/>
  <c r="H219" i="77"/>
  <c r="H218" i="77"/>
  <c r="H217" i="77"/>
  <c r="H216" i="77"/>
  <c r="H215" i="77"/>
  <c r="I221" i="77" s="1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I195" i="77" s="1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I167" i="77"/>
  <c r="H165" i="77"/>
  <c r="H164" i="77"/>
  <c r="H163" i="77"/>
  <c r="H162" i="77"/>
  <c r="H161" i="77"/>
  <c r="H160" i="77"/>
  <c r="H159" i="77"/>
  <c r="H158" i="77"/>
  <c r="I162" i="77" s="1"/>
  <c r="H157" i="77"/>
  <c r="I157" i="77"/>
  <c r="H156" i="77"/>
  <c r="I156" i="77" s="1"/>
  <c r="C156" i="77"/>
  <c r="H155" i="77"/>
  <c r="I155" i="77"/>
  <c r="U25" i="62" s="1"/>
  <c r="C155" i="77"/>
  <c r="H154" i="77"/>
  <c r="I154" i="77"/>
  <c r="C154" i="77"/>
  <c r="H153" i="77"/>
  <c r="I153" i="77"/>
  <c r="C153" i="77"/>
  <c r="H152" i="77"/>
  <c r="I152" i="77" s="1"/>
  <c r="U22" i="62" s="1"/>
  <c r="C152" i="77"/>
  <c r="H151" i="77"/>
  <c r="I151" i="77"/>
  <c r="U21" i="62" s="1"/>
  <c r="C151" i="77"/>
  <c r="H150" i="77"/>
  <c r="I150" i="77"/>
  <c r="C150" i="77"/>
  <c r="H149" i="77"/>
  <c r="I149" i="77"/>
  <c r="C149" i="77"/>
  <c r="H148" i="77"/>
  <c r="I148" i="77" s="1"/>
  <c r="C148" i="77"/>
  <c r="H147" i="77"/>
  <c r="I147" i="77"/>
  <c r="C147" i="77"/>
  <c r="H146" i="77"/>
  <c r="I146" i="77"/>
  <c r="C146" i="77"/>
  <c r="H145" i="77"/>
  <c r="I145" i="77"/>
  <c r="C145" i="77"/>
  <c r="H144" i="77"/>
  <c r="I144" i="77" s="1"/>
  <c r="C144" i="77"/>
  <c r="H143" i="77"/>
  <c r="I143" i="77"/>
  <c r="C143" i="77"/>
  <c r="H142" i="77"/>
  <c r="I142" i="77"/>
  <c r="U12" i="62" s="1"/>
  <c r="C142" i="77"/>
  <c r="H141" i="77"/>
  <c r="I141" i="77"/>
  <c r="C141" i="77"/>
  <c r="H140" i="77"/>
  <c r="I140" i="77"/>
  <c r="C140" i="77"/>
  <c r="H139" i="77"/>
  <c r="I139" i="77" s="1"/>
  <c r="U9" i="62" s="1"/>
  <c r="C139" i="77"/>
  <c r="H138" i="77"/>
  <c r="I138" i="77"/>
  <c r="U8" i="62" s="1"/>
  <c r="C138" i="77"/>
  <c r="H137" i="77"/>
  <c r="I137" i="77"/>
  <c r="U7" i="62"/>
  <c r="C137" i="77"/>
  <c r="H136" i="77"/>
  <c r="I136" i="77"/>
  <c r="C136" i="77"/>
  <c r="H135" i="77"/>
  <c r="C135" i="77"/>
  <c r="B130" i="77"/>
  <c r="H124" i="77"/>
  <c r="I124" i="77" s="1"/>
  <c r="H123" i="77"/>
  <c r="H122" i="77"/>
  <c r="H121" i="77"/>
  <c r="H120" i="77"/>
  <c r="H119" i="77"/>
  <c r="I121" i="77" s="1"/>
  <c r="H118" i="77"/>
  <c r="H117" i="77"/>
  <c r="H116" i="77"/>
  <c r="H115" i="77"/>
  <c r="H114" i="77"/>
  <c r="H113" i="77"/>
  <c r="H112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I104" i="77" s="1"/>
  <c r="H96" i="77"/>
  <c r="H95" i="77"/>
  <c r="H94" i="77"/>
  <c r="H93" i="77"/>
  <c r="H92" i="77"/>
  <c r="H91" i="77"/>
  <c r="H90" i="77"/>
  <c r="H89" i="77"/>
  <c r="I96" i="77" s="1"/>
  <c r="H88" i="77"/>
  <c r="H87" i="77"/>
  <c r="H86" i="77"/>
  <c r="H85" i="77"/>
  <c r="H84" i="77"/>
  <c r="H83" i="77"/>
  <c r="H82" i="77"/>
  <c r="H81" i="77"/>
  <c r="H80" i="77"/>
  <c r="I88" i="77" s="1"/>
  <c r="H79" i="77"/>
  <c r="H78" i="77"/>
  <c r="H77" i="77"/>
  <c r="H76" i="77"/>
  <c r="H75" i="77"/>
  <c r="H74" i="77"/>
  <c r="H73" i="77"/>
  <c r="H72" i="77"/>
  <c r="H71" i="77"/>
  <c r="H70" i="77"/>
  <c r="H69" i="77"/>
  <c r="I70" i="77"/>
  <c r="U31" i="62" s="1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H34" i="77"/>
  <c r="H33" i="77"/>
  <c r="H32" i="77"/>
  <c r="I32" i="77"/>
  <c r="U27" i="62" s="1"/>
  <c r="H31" i="77"/>
  <c r="I31" i="77"/>
  <c r="U26" i="62"/>
  <c r="C31" i="77"/>
  <c r="H30" i="77"/>
  <c r="I30" i="77"/>
  <c r="C30" i="77"/>
  <c r="H29" i="77"/>
  <c r="I29" i="77"/>
  <c r="C29" i="77"/>
  <c r="H28" i="77"/>
  <c r="I28" i="77"/>
  <c r="U23" i="62"/>
  <c r="C28" i="77"/>
  <c r="H27" i="77"/>
  <c r="I27" i="77"/>
  <c r="C27" i="77"/>
  <c r="H26" i="77"/>
  <c r="I26" i="77"/>
  <c r="C26" i="77"/>
  <c r="H25" i="77"/>
  <c r="I25" i="77"/>
  <c r="U20" i="62"/>
  <c r="C25" i="77"/>
  <c r="H24" i="77"/>
  <c r="I24" i="77"/>
  <c r="U19" i="62"/>
  <c r="C24" i="77"/>
  <c r="H23" i="77"/>
  <c r="I23" i="77"/>
  <c r="C23" i="77"/>
  <c r="H22" i="77"/>
  <c r="I22" i="77" s="1"/>
  <c r="U17" i="62" s="1"/>
  <c r="C22" i="77"/>
  <c r="H21" i="77"/>
  <c r="I21" i="77" s="1"/>
  <c r="C21" i="77"/>
  <c r="H20" i="77"/>
  <c r="I20" i="77"/>
  <c r="U15" i="62" s="1"/>
  <c r="C20" i="77"/>
  <c r="H19" i="77"/>
  <c r="I19" i="77"/>
  <c r="U14" i="62" s="1"/>
  <c r="C19" i="77"/>
  <c r="H18" i="77"/>
  <c r="I18" i="77"/>
  <c r="C18" i="77"/>
  <c r="H17" i="77"/>
  <c r="I17" i="77"/>
  <c r="C17" i="77"/>
  <c r="H16" i="77"/>
  <c r="I16" i="77"/>
  <c r="U11" i="62"/>
  <c r="C16" i="77"/>
  <c r="H15" i="77"/>
  <c r="I15" i="77"/>
  <c r="U10" i="62"/>
  <c r="C15" i="77"/>
  <c r="H14" i="77"/>
  <c r="I14" i="77"/>
  <c r="C14" i="77"/>
  <c r="H13" i="77"/>
  <c r="I13" i="77"/>
  <c r="C13" i="77"/>
  <c r="H12" i="77"/>
  <c r="I12" i="77"/>
  <c r="C12" i="77"/>
  <c r="H11" i="77"/>
  <c r="I11" i="77"/>
  <c r="U6" i="62"/>
  <c r="C11" i="77"/>
  <c r="H10" i="77"/>
  <c r="I10" i="77"/>
  <c r="C10" i="77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I195" i="76" s="1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I189" i="76" s="1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I157" i="76"/>
  <c r="H156" i="76"/>
  <c r="I156" i="76" s="1"/>
  <c r="T26" i="62" s="1"/>
  <c r="C156" i="76"/>
  <c r="H155" i="76"/>
  <c r="I155" i="76"/>
  <c r="C155" i="76"/>
  <c r="H154" i="76"/>
  <c r="I154" i="76"/>
  <c r="C154" i="76"/>
  <c r="H153" i="76"/>
  <c r="I153" i="76"/>
  <c r="C153" i="76"/>
  <c r="H152" i="76"/>
  <c r="I152" i="76" s="1"/>
  <c r="C152" i="76"/>
  <c r="H151" i="76"/>
  <c r="I151" i="76"/>
  <c r="C151" i="76"/>
  <c r="H150" i="76"/>
  <c r="I150" i="76"/>
  <c r="C150" i="76"/>
  <c r="H149" i="76"/>
  <c r="I149" i="76"/>
  <c r="C149" i="76"/>
  <c r="H148" i="76"/>
  <c r="I148" i="76" s="1"/>
  <c r="C148" i="76"/>
  <c r="H147" i="76"/>
  <c r="I147" i="76"/>
  <c r="C147" i="76"/>
  <c r="H146" i="76"/>
  <c r="I146" i="76"/>
  <c r="C146" i="76"/>
  <c r="H145" i="76"/>
  <c r="I145" i="76"/>
  <c r="C145" i="76"/>
  <c r="H144" i="76"/>
  <c r="I144" i="76" s="1"/>
  <c r="C144" i="76"/>
  <c r="H143" i="76"/>
  <c r="I143" i="76"/>
  <c r="C143" i="76"/>
  <c r="H142" i="76"/>
  <c r="I142" i="76"/>
  <c r="C142" i="76"/>
  <c r="H141" i="76"/>
  <c r="I141" i="76"/>
  <c r="C141" i="76"/>
  <c r="H140" i="76"/>
  <c r="I140" i="76" s="1"/>
  <c r="C140" i="76"/>
  <c r="H139" i="76"/>
  <c r="I139" i="76"/>
  <c r="C139" i="76"/>
  <c r="H138" i="76"/>
  <c r="I138" i="76"/>
  <c r="C138" i="76"/>
  <c r="H137" i="76"/>
  <c r="I137" i="76"/>
  <c r="C137" i="76"/>
  <c r="H136" i="76"/>
  <c r="I136" i="76"/>
  <c r="C136" i="76"/>
  <c r="H135" i="76"/>
  <c r="I135" i="76" s="1"/>
  <c r="C135" i="76"/>
  <c r="B130" i="76"/>
  <c r="H124" i="76"/>
  <c r="H123" i="76"/>
  <c r="H122" i="76"/>
  <c r="I124" i="76" s="1"/>
  <c r="H121" i="76"/>
  <c r="I121" i="76" s="1"/>
  <c r="T38" i="62" s="1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I70" i="76" s="1"/>
  <c r="T31" i="62" s="1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I42" i="76" s="1"/>
  <c r="H37" i="76"/>
  <c r="H36" i="76"/>
  <c r="H35" i="76"/>
  <c r="H34" i="76"/>
  <c r="H33" i="76"/>
  <c r="H32" i="76"/>
  <c r="I32" i="76"/>
  <c r="T27" i="62" s="1"/>
  <c r="H31" i="76"/>
  <c r="I31" i="76"/>
  <c r="C31" i="76"/>
  <c r="H30" i="76"/>
  <c r="I30" i="76"/>
  <c r="C30" i="76"/>
  <c r="H29" i="76"/>
  <c r="I29" i="76"/>
  <c r="C29" i="76"/>
  <c r="H28" i="76"/>
  <c r="I28" i="76" s="1"/>
  <c r="T23" i="62" s="1"/>
  <c r="C28" i="76"/>
  <c r="H27" i="76"/>
  <c r="I27" i="76" s="1"/>
  <c r="T22" i="62" s="1"/>
  <c r="C27" i="76"/>
  <c r="H26" i="76"/>
  <c r="I26" i="76" s="1"/>
  <c r="T21" i="62" s="1"/>
  <c r="C26" i="76"/>
  <c r="H25" i="76"/>
  <c r="I25" i="76" s="1"/>
  <c r="T20" i="62" s="1"/>
  <c r="C25" i="76"/>
  <c r="H24" i="76"/>
  <c r="I24" i="76"/>
  <c r="T19" i="62" s="1"/>
  <c r="C24" i="76"/>
  <c r="H23" i="76"/>
  <c r="I23" i="76"/>
  <c r="C23" i="76"/>
  <c r="H22" i="76"/>
  <c r="I22" i="76"/>
  <c r="T17" i="62"/>
  <c r="C22" i="76"/>
  <c r="H21" i="76"/>
  <c r="I21" i="76"/>
  <c r="C21" i="76"/>
  <c r="H20" i="76"/>
  <c r="I20" i="76"/>
  <c r="T15" i="62"/>
  <c r="C20" i="76"/>
  <c r="H19" i="76"/>
  <c r="I19" i="76"/>
  <c r="C19" i="76"/>
  <c r="H18" i="76"/>
  <c r="I18" i="76" s="1"/>
  <c r="C18" i="76"/>
  <c r="H17" i="76"/>
  <c r="I17" i="76" s="1"/>
  <c r="C17" i="76"/>
  <c r="H16" i="76"/>
  <c r="C16" i="76"/>
  <c r="H15" i="76"/>
  <c r="I15" i="76"/>
  <c r="C15" i="76"/>
  <c r="H14" i="76"/>
  <c r="I14" i="76" s="1"/>
  <c r="C14" i="76"/>
  <c r="H13" i="76"/>
  <c r="I13" i="76"/>
  <c r="T8" i="62" s="1"/>
  <c r="C13" i="76"/>
  <c r="H12" i="76"/>
  <c r="I12" i="76"/>
  <c r="T7" i="62" s="1"/>
  <c r="C12" i="76"/>
  <c r="H11" i="76"/>
  <c r="I11" i="76"/>
  <c r="T6" i="62"/>
  <c r="C11" i="76"/>
  <c r="H10" i="76"/>
  <c r="I10" i="76"/>
  <c r="T5" i="62"/>
  <c r="C10" i="76"/>
  <c r="H249" i="75"/>
  <c r="H248" i="75"/>
  <c r="H247" i="75"/>
  <c r="I249" i="75" s="1"/>
  <c r="H246" i="75"/>
  <c r="H245" i="75"/>
  <c r="H244" i="75"/>
  <c r="H243" i="75"/>
  <c r="H242" i="75"/>
  <c r="H241" i="75"/>
  <c r="H240" i="75"/>
  <c r="H239" i="75"/>
  <c r="H238" i="75"/>
  <c r="H237" i="75"/>
  <c r="H236" i="75"/>
  <c r="H235" i="75"/>
  <c r="H234" i="75"/>
  <c r="H233" i="75"/>
  <c r="H232" i="75"/>
  <c r="I234" i="75" s="1"/>
  <c r="H231" i="75"/>
  <c r="H230" i="75"/>
  <c r="H229" i="75"/>
  <c r="H228" i="75"/>
  <c r="H227" i="75"/>
  <c r="H226" i="75"/>
  <c r="H225" i="75"/>
  <c r="H224" i="75"/>
  <c r="H223" i="75"/>
  <c r="H222" i="75"/>
  <c r="I229" i="75"/>
  <c r="H221" i="75"/>
  <c r="H220" i="75"/>
  <c r="H219" i="75"/>
  <c r="H218" i="75"/>
  <c r="H217" i="75"/>
  <c r="H216" i="75"/>
  <c r="H215" i="75"/>
  <c r="H214" i="75"/>
  <c r="I221" i="75" s="1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I195" i="75" s="1"/>
  <c r="H190" i="75"/>
  <c r="H189" i="75"/>
  <c r="H188" i="75"/>
  <c r="H187" i="75"/>
  <c r="H186" i="75"/>
  <c r="H185" i="75"/>
  <c r="H184" i="75"/>
  <c r="H183" i="75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I162" i="75" s="1"/>
  <c r="H159" i="75"/>
  <c r="H158" i="75"/>
  <c r="H157" i="75"/>
  <c r="I157" i="75" s="1"/>
  <c r="H156" i="75"/>
  <c r="I156" i="75"/>
  <c r="C156" i="75"/>
  <c r="H155" i="75"/>
  <c r="I155" i="75"/>
  <c r="C155" i="75"/>
  <c r="I154" i="75"/>
  <c r="H154" i="75"/>
  <c r="C154" i="75"/>
  <c r="H153" i="75"/>
  <c r="I153" i="75"/>
  <c r="C153" i="75"/>
  <c r="H152" i="75"/>
  <c r="I152" i="75"/>
  <c r="C152" i="75"/>
  <c r="H151" i="75"/>
  <c r="I151" i="75"/>
  <c r="C151" i="75"/>
  <c r="H150" i="75"/>
  <c r="I150" i="75" s="1"/>
  <c r="C150" i="75"/>
  <c r="H149" i="75"/>
  <c r="I149" i="75"/>
  <c r="C149" i="75"/>
  <c r="H148" i="75"/>
  <c r="I148" i="75"/>
  <c r="C148" i="75"/>
  <c r="H147" i="75"/>
  <c r="I147" i="75"/>
  <c r="C147" i="75"/>
  <c r="H146" i="75"/>
  <c r="I146" i="75"/>
  <c r="C146" i="75"/>
  <c r="H145" i="75"/>
  <c r="I145" i="75" s="1"/>
  <c r="C145" i="75"/>
  <c r="H144" i="75"/>
  <c r="I144" i="75"/>
  <c r="C144" i="75"/>
  <c r="H143" i="75"/>
  <c r="I143" i="75"/>
  <c r="C143" i="75"/>
  <c r="H142" i="75"/>
  <c r="I142" i="75"/>
  <c r="C142" i="75"/>
  <c r="H141" i="75"/>
  <c r="I141" i="75"/>
  <c r="C141" i="75"/>
  <c r="H140" i="75"/>
  <c r="I140" i="75"/>
  <c r="C140" i="75"/>
  <c r="H139" i="75"/>
  <c r="I139" i="75" s="1"/>
  <c r="C139" i="75"/>
  <c r="H138" i="75"/>
  <c r="I138" i="75" s="1"/>
  <c r="C138" i="75"/>
  <c r="H137" i="75"/>
  <c r="I137" i="75"/>
  <c r="C137" i="75"/>
  <c r="H136" i="75"/>
  <c r="C136" i="75"/>
  <c r="H135" i="75"/>
  <c r="I135" i="75"/>
  <c r="C135" i="75"/>
  <c r="B130" i="75"/>
  <c r="H124" i="75"/>
  <c r="H123" i="75"/>
  <c r="H122" i="75"/>
  <c r="H121" i="75"/>
  <c r="H120" i="75"/>
  <c r="H119" i="75"/>
  <c r="H118" i="75"/>
  <c r="H117" i="75"/>
  <c r="H116" i="75"/>
  <c r="H115" i="75"/>
  <c r="H114" i="75"/>
  <c r="H113" i="75"/>
  <c r="H112" i="75"/>
  <c r="H111" i="75"/>
  <c r="H110" i="75"/>
  <c r="H109" i="75"/>
  <c r="H108" i="75"/>
  <c r="I109" i="75" s="1"/>
  <c r="S36" i="62" s="1"/>
  <c r="H107" i="75"/>
  <c r="H106" i="75"/>
  <c r="H105" i="75"/>
  <c r="H104" i="75"/>
  <c r="H103" i="75"/>
  <c r="H102" i="75"/>
  <c r="H101" i="75"/>
  <c r="H100" i="75"/>
  <c r="H99" i="75"/>
  <c r="H98" i="75"/>
  <c r="H97" i="75"/>
  <c r="I104" i="75" s="1"/>
  <c r="S35" i="62" s="1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I78" i="75"/>
  <c r="H73" i="75"/>
  <c r="H72" i="75"/>
  <c r="H71" i="75"/>
  <c r="H70" i="75"/>
  <c r="H69" i="75"/>
  <c r="H68" i="75"/>
  <c r="H67" i="75"/>
  <c r="H66" i="75"/>
  <c r="H65" i="75"/>
  <c r="I70" i="75" s="1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I37" i="75"/>
  <c r="S28" i="62" s="1"/>
  <c r="H33" i="75"/>
  <c r="H32" i="75"/>
  <c r="I32" i="75"/>
  <c r="H31" i="75"/>
  <c r="I31" i="75" s="1"/>
  <c r="S26" i="62" s="1"/>
  <c r="C31" i="75"/>
  <c r="H30" i="75"/>
  <c r="I30" i="75" s="1"/>
  <c r="S25" i="62" s="1"/>
  <c r="C30" i="75"/>
  <c r="H29" i="75"/>
  <c r="I29" i="75" s="1"/>
  <c r="C29" i="75"/>
  <c r="H28" i="75"/>
  <c r="I28" i="75" s="1"/>
  <c r="S23" i="62" s="1"/>
  <c r="C28" i="75"/>
  <c r="H27" i="75"/>
  <c r="I27" i="75" s="1"/>
  <c r="C27" i="75"/>
  <c r="H26" i="75"/>
  <c r="I26" i="75"/>
  <c r="S21" i="62" s="1"/>
  <c r="C26" i="75"/>
  <c r="H25" i="75"/>
  <c r="I25" i="75"/>
  <c r="S20" i="62"/>
  <c r="C25" i="75"/>
  <c r="H24" i="75"/>
  <c r="I24" i="75"/>
  <c r="S19" i="62" s="1"/>
  <c r="C24" i="75"/>
  <c r="H23" i="75"/>
  <c r="I23" i="75" s="1"/>
  <c r="S18" i="62" s="1"/>
  <c r="C23" i="75"/>
  <c r="H22" i="75"/>
  <c r="I22" i="75" s="1"/>
  <c r="S17" i="62" s="1"/>
  <c r="C22" i="75"/>
  <c r="H21" i="75"/>
  <c r="I21" i="75" s="1"/>
  <c r="S16" i="62" s="1"/>
  <c r="C21" i="75"/>
  <c r="H20" i="75"/>
  <c r="I20" i="75" s="1"/>
  <c r="S15" i="62" s="1"/>
  <c r="C20" i="75"/>
  <c r="H19" i="75"/>
  <c r="I19" i="75" s="1"/>
  <c r="C19" i="75"/>
  <c r="H18" i="75"/>
  <c r="I18" i="75"/>
  <c r="S13" i="62" s="1"/>
  <c r="C18" i="75"/>
  <c r="H17" i="75"/>
  <c r="I17" i="75"/>
  <c r="C17" i="75"/>
  <c r="H16" i="75"/>
  <c r="I16" i="75"/>
  <c r="S11" i="62" s="1"/>
  <c r="C16" i="75"/>
  <c r="H15" i="75"/>
  <c r="I15" i="75" s="1"/>
  <c r="S10" i="62" s="1"/>
  <c r="C15" i="75"/>
  <c r="H14" i="75"/>
  <c r="I14" i="75" s="1"/>
  <c r="C14" i="75"/>
  <c r="H13" i="75"/>
  <c r="I13" i="75" s="1"/>
  <c r="C13" i="75"/>
  <c r="H12" i="75"/>
  <c r="C12" i="75"/>
  <c r="H11" i="75"/>
  <c r="I11" i="75"/>
  <c r="C11" i="75"/>
  <c r="H10" i="75"/>
  <c r="I10" i="75" s="1"/>
  <c r="S5" i="62" s="1"/>
  <c r="C10" i="75"/>
  <c r="H249" i="74"/>
  <c r="H248" i="74"/>
  <c r="H247" i="74"/>
  <c r="H246" i="74"/>
  <c r="H245" i="74"/>
  <c r="H244" i="74"/>
  <c r="H243" i="74"/>
  <c r="H242" i="74"/>
  <c r="H241" i="74"/>
  <c r="H240" i="74"/>
  <c r="H239" i="74"/>
  <c r="H238" i="74"/>
  <c r="H237" i="74"/>
  <c r="H236" i="74"/>
  <c r="H235" i="74"/>
  <c r="I243" i="74" s="1"/>
  <c r="H234" i="74"/>
  <c r="H233" i="74"/>
  <c r="H232" i="74"/>
  <c r="H231" i="74"/>
  <c r="H230" i="74"/>
  <c r="H229" i="74"/>
  <c r="H228" i="74"/>
  <c r="H227" i="74"/>
  <c r="H226" i="74"/>
  <c r="H225" i="74"/>
  <c r="H224" i="74"/>
  <c r="H223" i="74"/>
  <c r="H222" i="74"/>
  <c r="H221" i="74"/>
  <c r="H220" i="74"/>
  <c r="H219" i="74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I195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I162" i="74" s="1"/>
  <c r="H157" i="74"/>
  <c r="I157" i="74" s="1"/>
  <c r="H156" i="74"/>
  <c r="I156" i="74"/>
  <c r="C156" i="74"/>
  <c r="H155" i="74"/>
  <c r="I155" i="74"/>
  <c r="C155" i="74"/>
  <c r="I154" i="74"/>
  <c r="H154" i="74"/>
  <c r="C154" i="74"/>
  <c r="H153" i="74"/>
  <c r="I153" i="74" s="1"/>
  <c r="C153" i="74"/>
  <c r="H152" i="74"/>
  <c r="I152" i="74"/>
  <c r="C152" i="74"/>
  <c r="H151" i="74"/>
  <c r="I151" i="74"/>
  <c r="C151" i="74"/>
  <c r="H150" i="74"/>
  <c r="I150" i="74" s="1"/>
  <c r="C150" i="74"/>
  <c r="H149" i="74"/>
  <c r="I149" i="74" s="1"/>
  <c r="C149" i="74"/>
  <c r="H148" i="74"/>
  <c r="I148" i="74" s="1"/>
  <c r="C148" i="74"/>
  <c r="H147" i="74"/>
  <c r="I147" i="74"/>
  <c r="C147" i="74"/>
  <c r="H146" i="74"/>
  <c r="I146" i="74"/>
  <c r="C146" i="74"/>
  <c r="H145" i="74"/>
  <c r="I145" i="74" s="1"/>
  <c r="C145" i="74"/>
  <c r="H144" i="74"/>
  <c r="I144" i="74" s="1"/>
  <c r="C144" i="74"/>
  <c r="H143" i="74"/>
  <c r="I143" i="74"/>
  <c r="C143" i="74"/>
  <c r="H142" i="74"/>
  <c r="I142" i="74"/>
  <c r="C142" i="74"/>
  <c r="H141" i="74"/>
  <c r="I141" i="74"/>
  <c r="C141" i="74"/>
  <c r="H140" i="74"/>
  <c r="I140" i="74" s="1"/>
  <c r="C140" i="74"/>
  <c r="H139" i="74"/>
  <c r="I139" i="74" s="1"/>
  <c r="C139" i="74"/>
  <c r="I138" i="74"/>
  <c r="H138" i="74"/>
  <c r="C138" i="74"/>
  <c r="H137" i="74"/>
  <c r="I137" i="74" s="1"/>
  <c r="C137" i="74"/>
  <c r="H136" i="74"/>
  <c r="H251" i="74"/>
  <c r="I136" i="74"/>
  <c r="C136" i="74"/>
  <c r="H135" i="74"/>
  <c r="I135" i="74"/>
  <c r="C135" i="74"/>
  <c r="B130" i="74"/>
  <c r="H124" i="74"/>
  <c r="H123" i="74"/>
  <c r="H122" i="74"/>
  <c r="H121" i="74"/>
  <c r="H120" i="74"/>
  <c r="I121" i="74" s="1"/>
  <c r="H119" i="74"/>
  <c r="H118" i="74"/>
  <c r="H117" i="74"/>
  <c r="H116" i="74"/>
  <c r="H115" i="74"/>
  <c r="H114" i="74"/>
  <c r="H113" i="74"/>
  <c r="H112" i="74"/>
  <c r="H111" i="74"/>
  <c r="H110" i="74"/>
  <c r="H109" i="74"/>
  <c r="H108" i="74"/>
  <c r="I109" i="74" s="1"/>
  <c r="R36" i="62" s="1"/>
  <c r="H107" i="74"/>
  <c r="H106" i="74"/>
  <c r="H105" i="74"/>
  <c r="H104" i="74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I42" i="74" s="1"/>
  <c r="H37" i="74"/>
  <c r="H36" i="74"/>
  <c r="H35" i="74"/>
  <c r="H34" i="74"/>
  <c r="H33" i="74"/>
  <c r="H32" i="74"/>
  <c r="I32" i="74"/>
  <c r="R27" i="62" s="1"/>
  <c r="H31" i="74"/>
  <c r="I31" i="74"/>
  <c r="C31" i="74"/>
  <c r="H30" i="74"/>
  <c r="I30" i="74" s="1"/>
  <c r="R25" i="62" s="1"/>
  <c r="C30" i="74"/>
  <c r="H29" i="74"/>
  <c r="I29" i="74" s="1"/>
  <c r="R24" i="62" s="1"/>
  <c r="C29" i="74"/>
  <c r="H28" i="74"/>
  <c r="I28" i="74" s="1"/>
  <c r="R23" i="62" s="1"/>
  <c r="C28" i="74"/>
  <c r="H27" i="74"/>
  <c r="I27" i="74" s="1"/>
  <c r="R22" i="62" s="1"/>
  <c r="C27" i="74"/>
  <c r="H26" i="74"/>
  <c r="I26" i="74" s="1"/>
  <c r="R21" i="62" s="1"/>
  <c r="C26" i="74"/>
  <c r="H25" i="74"/>
  <c r="I25" i="74" s="1"/>
  <c r="C25" i="74"/>
  <c r="H24" i="74"/>
  <c r="I24" i="74" s="1"/>
  <c r="R19" i="62" s="1"/>
  <c r="C24" i="74"/>
  <c r="H23" i="74"/>
  <c r="I23" i="74" s="1"/>
  <c r="R18" i="62" s="1"/>
  <c r="C23" i="74"/>
  <c r="H22" i="74"/>
  <c r="I22" i="74" s="1"/>
  <c r="R17" i="62" s="1"/>
  <c r="C22" i="74"/>
  <c r="H21" i="74"/>
  <c r="I21" i="74"/>
  <c r="R16" i="62" s="1"/>
  <c r="C21" i="74"/>
  <c r="H20" i="74"/>
  <c r="I20" i="74"/>
  <c r="R15" i="62" s="1"/>
  <c r="C20" i="74"/>
  <c r="H19" i="74"/>
  <c r="I19" i="74"/>
  <c r="C19" i="74"/>
  <c r="H18" i="74"/>
  <c r="I18" i="74"/>
  <c r="R13" i="62"/>
  <c r="C18" i="74"/>
  <c r="H17" i="74"/>
  <c r="I17" i="74"/>
  <c r="R12" i="62" s="1"/>
  <c r="C17" i="74"/>
  <c r="H16" i="74"/>
  <c r="I16" i="74" s="1"/>
  <c r="R11" i="62" s="1"/>
  <c r="C16" i="74"/>
  <c r="H15" i="74"/>
  <c r="I15" i="74" s="1"/>
  <c r="R10" i="62" s="1"/>
  <c r="C15" i="74"/>
  <c r="H14" i="74"/>
  <c r="I14" i="74" s="1"/>
  <c r="C14" i="74"/>
  <c r="H13" i="74"/>
  <c r="I13" i="74" s="1"/>
  <c r="R8" i="62" s="1"/>
  <c r="C13" i="74"/>
  <c r="H12" i="74"/>
  <c r="I12" i="74"/>
  <c r="R7" i="62" s="1"/>
  <c r="C12" i="74"/>
  <c r="H11" i="74"/>
  <c r="C11" i="74"/>
  <c r="H10" i="74"/>
  <c r="I10" i="74" s="1"/>
  <c r="R5" i="62" s="1"/>
  <c r="C10" i="74"/>
  <c r="H249" i="73"/>
  <c r="H248" i="73"/>
  <c r="H247" i="73"/>
  <c r="I249" i="73" s="1"/>
  <c r="H246" i="73"/>
  <c r="H245" i="73"/>
  <c r="H244" i="73"/>
  <c r="H243" i="73"/>
  <c r="H242" i="73"/>
  <c r="H241" i="73"/>
  <c r="H240" i="73"/>
  <c r="H239" i="73"/>
  <c r="H238" i="73"/>
  <c r="H237" i="73"/>
  <c r="H236" i="73"/>
  <c r="I243" i="73" s="1"/>
  <c r="H235" i="73"/>
  <c r="H234" i="73"/>
  <c r="H233" i="73"/>
  <c r="H232" i="73"/>
  <c r="H231" i="73"/>
  <c r="H230" i="73"/>
  <c r="I234" i="73" s="1"/>
  <c r="H229" i="73"/>
  <c r="H228" i="73"/>
  <c r="H227" i="73"/>
  <c r="H226" i="73"/>
  <c r="H225" i="73"/>
  <c r="H224" i="73"/>
  <c r="H223" i="73"/>
  <c r="H222" i="73"/>
  <c r="I229" i="73" s="1"/>
  <c r="H221" i="73"/>
  <c r="H220" i="73"/>
  <c r="H219" i="73"/>
  <c r="H218" i="73"/>
  <c r="H217" i="73"/>
  <c r="H216" i="73"/>
  <c r="I221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I213" i="73" s="1"/>
  <c r="H203" i="73"/>
  <c r="H202" i="73"/>
  <c r="H201" i="73"/>
  <c r="H200" i="73"/>
  <c r="H199" i="73"/>
  <c r="H198" i="73"/>
  <c r="H197" i="73"/>
  <c r="H196" i="73"/>
  <c r="I203" i="73" s="1"/>
  <c r="H195" i="73"/>
  <c r="H194" i="73"/>
  <c r="H193" i="73"/>
  <c r="H192" i="73"/>
  <c r="I195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I189" i="73" s="1"/>
  <c r="H167" i="73"/>
  <c r="H166" i="73"/>
  <c r="H165" i="73"/>
  <c r="I167" i="73" s="1"/>
  <c r="H164" i="73"/>
  <c r="H163" i="73"/>
  <c r="H162" i="73"/>
  <c r="H161" i="73"/>
  <c r="H160" i="73"/>
  <c r="H159" i="73"/>
  <c r="H158" i="73"/>
  <c r="I162" i="73" s="1"/>
  <c r="H157" i="73"/>
  <c r="I157" i="73"/>
  <c r="H156" i="73"/>
  <c r="I156" i="73" s="1"/>
  <c r="C156" i="73"/>
  <c r="H155" i="73"/>
  <c r="I155" i="73"/>
  <c r="C155" i="73"/>
  <c r="H154" i="73"/>
  <c r="I154" i="73"/>
  <c r="C154" i="73"/>
  <c r="H153" i="73"/>
  <c r="I153" i="73" s="1"/>
  <c r="C153" i="73"/>
  <c r="H152" i="73"/>
  <c r="I152" i="73" s="1"/>
  <c r="C152" i="73"/>
  <c r="H151" i="73"/>
  <c r="I151" i="73" s="1"/>
  <c r="C151" i="73"/>
  <c r="H150" i="73"/>
  <c r="I150" i="73"/>
  <c r="C150" i="73"/>
  <c r="H149" i="73"/>
  <c r="I149" i="73"/>
  <c r="C149" i="73"/>
  <c r="H148" i="73"/>
  <c r="I148" i="73" s="1"/>
  <c r="C148" i="73"/>
  <c r="H147" i="73"/>
  <c r="I147" i="73" s="1"/>
  <c r="C147" i="73"/>
  <c r="H146" i="73"/>
  <c r="I146" i="73" s="1"/>
  <c r="C146" i="73"/>
  <c r="H145" i="73"/>
  <c r="I145" i="73" s="1"/>
  <c r="C145" i="73"/>
  <c r="H144" i="73"/>
  <c r="I144" i="73"/>
  <c r="C144" i="73"/>
  <c r="H143" i="73"/>
  <c r="I143" i="73"/>
  <c r="C143" i="73"/>
  <c r="H142" i="73"/>
  <c r="I142" i="73" s="1"/>
  <c r="C142" i="73"/>
  <c r="H141" i="73"/>
  <c r="I141" i="73"/>
  <c r="C141" i="73"/>
  <c r="H140" i="73"/>
  <c r="I140" i="73" s="1"/>
  <c r="Q10" i="62" s="1"/>
  <c r="C140" i="73"/>
  <c r="H139" i="73"/>
  <c r="I139" i="73"/>
  <c r="C139" i="73"/>
  <c r="H138" i="73"/>
  <c r="I138" i="73" s="1"/>
  <c r="Q8" i="62" s="1"/>
  <c r="C138" i="73"/>
  <c r="H137" i="73"/>
  <c r="I137" i="73"/>
  <c r="C137" i="73"/>
  <c r="H136" i="73"/>
  <c r="I136" i="73" s="1"/>
  <c r="C136" i="73"/>
  <c r="H135" i="73"/>
  <c r="C135" i="73"/>
  <c r="B130" i="73"/>
  <c r="H124" i="73"/>
  <c r="H123" i="73"/>
  <c r="I124" i="73" s="1"/>
  <c r="H122" i="73"/>
  <c r="H121" i="73"/>
  <c r="H120" i="73"/>
  <c r="H119" i="73"/>
  <c r="I121" i="73" s="1"/>
  <c r="Q38" i="62" s="1"/>
  <c r="H118" i="73"/>
  <c r="H117" i="73"/>
  <c r="H116" i="73"/>
  <c r="H115" i="73"/>
  <c r="H114" i="73"/>
  <c r="H113" i="73"/>
  <c r="H112" i="73"/>
  <c r="H111" i="73"/>
  <c r="H110" i="73"/>
  <c r="H109" i="73"/>
  <c r="H108" i="73"/>
  <c r="H107" i="73"/>
  <c r="H106" i="73"/>
  <c r="I109" i="73"/>
  <c r="Q36" i="62" s="1"/>
  <c r="H105" i="73"/>
  <c r="H104" i="73"/>
  <c r="H103" i="73"/>
  <c r="H102" i="73"/>
  <c r="H101" i="73"/>
  <c r="H100" i="73"/>
  <c r="H99" i="73"/>
  <c r="H98" i="73"/>
  <c r="H97" i="73"/>
  <c r="I104" i="73" s="1"/>
  <c r="H96" i="73"/>
  <c r="H95" i="73"/>
  <c r="H94" i="73"/>
  <c r="H93" i="73"/>
  <c r="H92" i="73"/>
  <c r="H91" i="73"/>
  <c r="I96" i="73" s="1"/>
  <c r="Q34" i="62" s="1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I70" i="73" s="1"/>
  <c r="Q31" i="62" s="1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I64" i="73" s="1"/>
  <c r="H43" i="73"/>
  <c r="H42" i="73"/>
  <c r="H41" i="73"/>
  <c r="H40" i="73"/>
  <c r="I42" i="73" s="1"/>
  <c r="H39" i="73"/>
  <c r="H38" i="73"/>
  <c r="H37" i="73"/>
  <c r="H36" i="73"/>
  <c r="H35" i="73"/>
  <c r="H34" i="73"/>
  <c r="H33" i="73"/>
  <c r="I37" i="73" s="1"/>
  <c r="H32" i="73"/>
  <c r="I32" i="73"/>
  <c r="Q27" i="62" s="1"/>
  <c r="H31" i="73"/>
  <c r="I31" i="73" s="1"/>
  <c r="Q26" i="62" s="1"/>
  <c r="C31" i="73"/>
  <c r="H30" i="73"/>
  <c r="I30" i="73"/>
  <c r="Q25" i="62" s="1"/>
  <c r="C30" i="73"/>
  <c r="H29" i="73"/>
  <c r="I29" i="73" s="1"/>
  <c r="Q24" i="62" s="1"/>
  <c r="C29" i="73"/>
  <c r="H28" i="73"/>
  <c r="I28" i="73" s="1"/>
  <c r="C28" i="73"/>
  <c r="H27" i="73"/>
  <c r="I27" i="73"/>
  <c r="C27" i="73"/>
  <c r="H26" i="73"/>
  <c r="I26" i="73" s="1"/>
  <c r="Q21" i="62" s="1"/>
  <c r="C26" i="73"/>
  <c r="H25" i="73"/>
  <c r="I25" i="73" s="1"/>
  <c r="Q20" i="62" s="1"/>
  <c r="C25" i="73"/>
  <c r="H24" i="73"/>
  <c r="I24" i="73"/>
  <c r="Q19" i="62" s="1"/>
  <c r="C24" i="73"/>
  <c r="H23" i="73"/>
  <c r="I23" i="73"/>
  <c r="Q18" i="62" s="1"/>
  <c r="C23" i="73"/>
  <c r="H22" i="73"/>
  <c r="I22" i="73"/>
  <c r="Q17" i="62" s="1"/>
  <c r="C22" i="73"/>
  <c r="H21" i="73"/>
  <c r="I21" i="73" s="1"/>
  <c r="Q16" i="62" s="1"/>
  <c r="C21" i="73"/>
  <c r="H20" i="73"/>
  <c r="I20" i="73" s="1"/>
  <c r="C20" i="73"/>
  <c r="H19" i="73"/>
  <c r="I19" i="73"/>
  <c r="Q14" i="62" s="1"/>
  <c r="C19" i="73"/>
  <c r="H18" i="73"/>
  <c r="I18" i="73" s="1"/>
  <c r="Q13" i="62" s="1"/>
  <c r="C18" i="73"/>
  <c r="H17" i="73"/>
  <c r="I17" i="73" s="1"/>
  <c r="C17" i="73"/>
  <c r="H16" i="73"/>
  <c r="I16" i="73"/>
  <c r="C16" i="73"/>
  <c r="H15" i="73"/>
  <c r="I15" i="73"/>
  <c r="C15" i="73"/>
  <c r="H14" i="73"/>
  <c r="I14" i="73"/>
  <c r="C14" i="73"/>
  <c r="H13" i="73"/>
  <c r="I13" i="73"/>
  <c r="C13" i="73"/>
  <c r="H12" i="73"/>
  <c r="I12" i="73"/>
  <c r="C12" i="73"/>
  <c r="H11" i="73"/>
  <c r="I11" i="73" s="1"/>
  <c r="C11" i="73"/>
  <c r="H10" i="73"/>
  <c r="C10" i="73"/>
  <c r="H249" i="72"/>
  <c r="H248" i="72"/>
  <c r="H247" i="72"/>
  <c r="H246" i="72"/>
  <c r="H245" i="72"/>
  <c r="H244" i="72"/>
  <c r="H243" i="72"/>
  <c r="H242" i="72"/>
  <c r="H241" i="72"/>
  <c r="H240" i="72"/>
  <c r="H239" i="72"/>
  <c r="H238" i="72"/>
  <c r="H237" i="72"/>
  <c r="H236" i="72"/>
  <c r="H235" i="72"/>
  <c r="I243" i="72" s="1"/>
  <c r="H234" i="72"/>
  <c r="H233" i="72"/>
  <c r="H232" i="72"/>
  <c r="H231" i="72"/>
  <c r="H230" i="72"/>
  <c r="I234" i="72" s="1"/>
  <c r="H229" i="72"/>
  <c r="H228" i="72"/>
  <c r="H227" i="72"/>
  <c r="H226" i="72"/>
  <c r="H225" i="72"/>
  <c r="H224" i="72"/>
  <c r="I229" i="72" s="1"/>
  <c r="H223" i="72"/>
  <c r="H222" i="72"/>
  <c r="H221" i="72"/>
  <c r="H220" i="72"/>
  <c r="H219" i="72"/>
  <c r="H218" i="72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I213" i="72" s="1"/>
  <c r="H203" i="72"/>
  <c r="H202" i="72"/>
  <c r="H201" i="72"/>
  <c r="H200" i="72"/>
  <c r="H199" i="72"/>
  <c r="H198" i="72"/>
  <c r="H197" i="72"/>
  <c r="I203" i="72" s="1"/>
  <c r="H196" i="72"/>
  <c r="H195" i="72"/>
  <c r="H194" i="72"/>
  <c r="H193" i="72"/>
  <c r="I195" i="72" s="1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I189" i="72" s="1"/>
  <c r="H168" i="72"/>
  <c r="H167" i="72"/>
  <c r="H166" i="72"/>
  <c r="H165" i="72"/>
  <c r="H164" i="72"/>
  <c r="H163" i="72"/>
  <c r="I167" i="72" s="1"/>
  <c r="H162" i="72"/>
  <c r="H161" i="72"/>
  <c r="H160" i="72"/>
  <c r="H159" i="72"/>
  <c r="I162" i="72"/>
  <c r="H158" i="72"/>
  <c r="H157" i="72"/>
  <c r="I157" i="72" s="1"/>
  <c r="H156" i="72"/>
  <c r="I156" i="72" s="1"/>
  <c r="C156" i="72"/>
  <c r="H155" i="72"/>
  <c r="I155" i="72"/>
  <c r="C155" i="72"/>
  <c r="H154" i="72"/>
  <c r="I154" i="72" s="1"/>
  <c r="C154" i="72"/>
  <c r="H153" i="72"/>
  <c r="I153" i="72"/>
  <c r="C153" i="72"/>
  <c r="I152" i="72"/>
  <c r="H152" i="72"/>
  <c r="C152" i="72"/>
  <c r="H151" i="72"/>
  <c r="I151" i="72"/>
  <c r="C151" i="72"/>
  <c r="H150" i="72"/>
  <c r="I150" i="72" s="1"/>
  <c r="C150" i="72"/>
  <c r="H149" i="72"/>
  <c r="I149" i="72"/>
  <c r="C149" i="72"/>
  <c r="H148" i="72"/>
  <c r="I148" i="72" s="1"/>
  <c r="C148" i="72"/>
  <c r="H147" i="72"/>
  <c r="I147" i="72" s="1"/>
  <c r="C147" i="72"/>
  <c r="H146" i="72"/>
  <c r="I146" i="72" s="1"/>
  <c r="C146" i="72"/>
  <c r="H145" i="72"/>
  <c r="I145" i="72"/>
  <c r="C145" i="72"/>
  <c r="H144" i="72"/>
  <c r="I144" i="72" s="1"/>
  <c r="C144" i="72"/>
  <c r="H143" i="72"/>
  <c r="I143" i="72"/>
  <c r="C143" i="72"/>
  <c r="H142" i="72"/>
  <c r="I142" i="72" s="1"/>
  <c r="C142" i="72"/>
  <c r="H141" i="72"/>
  <c r="I141" i="72"/>
  <c r="C141" i="72"/>
  <c r="H140" i="72"/>
  <c r="I140" i="72" s="1"/>
  <c r="C140" i="72"/>
  <c r="H139" i="72"/>
  <c r="I139" i="72"/>
  <c r="C139" i="72"/>
  <c r="H138" i="72"/>
  <c r="I138" i="72" s="1"/>
  <c r="C138" i="72"/>
  <c r="H137" i="72"/>
  <c r="I137" i="72" s="1"/>
  <c r="C137" i="72"/>
  <c r="H136" i="72"/>
  <c r="I136" i="72"/>
  <c r="C136" i="72"/>
  <c r="H135" i="72"/>
  <c r="H251" i="72" s="1"/>
  <c r="I135" i="72"/>
  <c r="C135" i="72"/>
  <c r="B130" i="72"/>
  <c r="H124" i="72"/>
  <c r="H123" i="72"/>
  <c r="I124" i="72" s="1"/>
  <c r="P39" i="62" s="1"/>
  <c r="H122" i="72"/>
  <c r="H121" i="72"/>
  <c r="H120" i="72"/>
  <c r="H119" i="72"/>
  <c r="I121" i="72" s="1"/>
  <c r="P38" i="62" s="1"/>
  <c r="H118" i="72"/>
  <c r="H117" i="72"/>
  <c r="H116" i="72"/>
  <c r="H115" i="72"/>
  <c r="H114" i="72"/>
  <c r="H113" i="72"/>
  <c r="H112" i="72"/>
  <c r="H111" i="72"/>
  <c r="I118" i="72" s="1"/>
  <c r="P37" i="62" s="1"/>
  <c r="H110" i="72"/>
  <c r="H109" i="72"/>
  <c r="H108" i="72"/>
  <c r="H107" i="72"/>
  <c r="I109" i="72" s="1"/>
  <c r="P36" i="62" s="1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I96" i="72" s="1"/>
  <c r="H91" i="72"/>
  <c r="H90" i="72"/>
  <c r="H89" i="72"/>
  <c r="H88" i="72"/>
  <c r="H87" i="72"/>
  <c r="H86" i="72"/>
  <c r="H85" i="72"/>
  <c r="H84" i="72"/>
  <c r="H83" i="72"/>
  <c r="H82" i="72"/>
  <c r="H81" i="72"/>
  <c r="H80" i="72"/>
  <c r="I88" i="72" s="1"/>
  <c r="H79" i="72"/>
  <c r="H78" i="72"/>
  <c r="H77" i="72"/>
  <c r="H76" i="72"/>
  <c r="H75" i="72"/>
  <c r="H74" i="72"/>
  <c r="H73" i="72"/>
  <c r="H72" i="72"/>
  <c r="H71" i="72"/>
  <c r="I78" i="72" s="1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I64" i="72" s="1"/>
  <c r="P30" i="62" s="1"/>
  <c r="H42" i="72"/>
  <c r="H41" i="72"/>
  <c r="H40" i="72"/>
  <c r="I42" i="72"/>
  <c r="P29" i="62" s="1"/>
  <c r="H39" i="72"/>
  <c r="H38" i="72"/>
  <c r="H37" i="72"/>
  <c r="H36" i="72"/>
  <c r="H35" i="72"/>
  <c r="H34" i="72"/>
  <c r="H33" i="72"/>
  <c r="I37" i="72" s="1"/>
  <c r="P28" i="62" s="1"/>
  <c r="H32" i="72"/>
  <c r="I32" i="72"/>
  <c r="H31" i="72"/>
  <c r="I31" i="72" s="1"/>
  <c r="P26" i="62" s="1"/>
  <c r="C31" i="72"/>
  <c r="H30" i="72"/>
  <c r="I30" i="72" s="1"/>
  <c r="P25" i="62" s="1"/>
  <c r="C30" i="72"/>
  <c r="H29" i="72"/>
  <c r="I29" i="72" s="1"/>
  <c r="P24" i="62" s="1"/>
  <c r="C29" i="72"/>
  <c r="H28" i="72"/>
  <c r="I28" i="72" s="1"/>
  <c r="P23" i="62" s="1"/>
  <c r="C28" i="72"/>
  <c r="H27" i="72"/>
  <c r="I27" i="72" s="1"/>
  <c r="P22" i="62" s="1"/>
  <c r="C27" i="72"/>
  <c r="H26" i="72"/>
  <c r="I26" i="72" s="1"/>
  <c r="C26" i="72"/>
  <c r="H25" i="72"/>
  <c r="I25" i="72"/>
  <c r="P20" i="62" s="1"/>
  <c r="C25" i="72"/>
  <c r="H24" i="72"/>
  <c r="I24" i="72"/>
  <c r="P19" i="62" s="1"/>
  <c r="C24" i="72"/>
  <c r="H23" i="72"/>
  <c r="I23" i="72"/>
  <c r="C23" i="72"/>
  <c r="H22" i="72"/>
  <c r="I22" i="72" s="1"/>
  <c r="C22" i="72"/>
  <c r="H21" i="72"/>
  <c r="I21" i="72"/>
  <c r="P16" i="62" s="1"/>
  <c r="C21" i="72"/>
  <c r="H20" i="72"/>
  <c r="I20" i="72"/>
  <c r="P15" i="62" s="1"/>
  <c r="C20" i="72"/>
  <c r="H19" i="72"/>
  <c r="I19" i="72"/>
  <c r="P14" i="62" s="1"/>
  <c r="C19" i="72"/>
  <c r="H18" i="72"/>
  <c r="I18" i="72"/>
  <c r="P13" i="62" s="1"/>
  <c r="C18" i="72"/>
  <c r="H17" i="72"/>
  <c r="I17" i="72"/>
  <c r="C17" i="72"/>
  <c r="H16" i="72"/>
  <c r="C16" i="72"/>
  <c r="H15" i="72"/>
  <c r="I15" i="72" s="1"/>
  <c r="P10" i="62" s="1"/>
  <c r="C15" i="72"/>
  <c r="H14" i="72"/>
  <c r="I14" i="72" s="1"/>
  <c r="C14" i="72"/>
  <c r="H13" i="72"/>
  <c r="I13" i="72"/>
  <c r="P8" i="62" s="1"/>
  <c r="C13" i="72"/>
  <c r="H12" i="72"/>
  <c r="I12" i="72" s="1"/>
  <c r="C12" i="72"/>
  <c r="H11" i="72"/>
  <c r="I11" i="72" s="1"/>
  <c r="P6" i="62" s="1"/>
  <c r="C11" i="72"/>
  <c r="H10" i="72"/>
  <c r="I10" i="72"/>
  <c r="C10" i="72"/>
  <c r="H249" i="71"/>
  <c r="H248" i="71"/>
  <c r="I249" i="71"/>
  <c r="H247" i="71"/>
  <c r="H246" i="71"/>
  <c r="H245" i="71"/>
  <c r="H244" i="71"/>
  <c r="I246" i="71" s="1"/>
  <c r="H243" i="71"/>
  <c r="H242" i="71"/>
  <c r="H241" i="71"/>
  <c r="H240" i="71"/>
  <c r="H239" i="71"/>
  <c r="H238" i="71"/>
  <c r="H237" i="71"/>
  <c r="H236" i="71"/>
  <c r="H235" i="71"/>
  <c r="I243" i="71" s="1"/>
  <c r="H234" i="71"/>
  <c r="H233" i="71"/>
  <c r="H232" i="71"/>
  <c r="I234" i="71"/>
  <c r="H231" i="71"/>
  <c r="H230" i="71"/>
  <c r="H229" i="71"/>
  <c r="H228" i="71"/>
  <c r="H227" i="71"/>
  <c r="H226" i="71"/>
  <c r="H225" i="71"/>
  <c r="H224" i="71"/>
  <c r="H223" i="71"/>
  <c r="H222" i="71"/>
  <c r="I229" i="71" s="1"/>
  <c r="H221" i="71"/>
  <c r="H220" i="71"/>
  <c r="H219" i="71"/>
  <c r="H218" i="71"/>
  <c r="H217" i="71"/>
  <c r="H216" i="71"/>
  <c r="H215" i="71"/>
  <c r="H214" i="71"/>
  <c r="I221" i="71" s="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H177" i="71"/>
  <c r="H176" i="71"/>
  <c r="H175" i="71"/>
  <c r="H174" i="71"/>
  <c r="H173" i="71"/>
  <c r="H172" i="71"/>
  <c r="H171" i="71"/>
  <c r="H170" i="71"/>
  <c r="H169" i="71"/>
  <c r="H168" i="71"/>
  <c r="I189" i="71" s="1"/>
  <c r="H167" i="71"/>
  <c r="H166" i="71"/>
  <c r="H165" i="71"/>
  <c r="H164" i="71"/>
  <c r="H163" i="71"/>
  <c r="I167" i="71" s="1"/>
  <c r="H162" i="71"/>
  <c r="H161" i="71"/>
  <c r="I162" i="71" s="1"/>
  <c r="H160" i="71"/>
  <c r="H159" i="71"/>
  <c r="H158" i="71"/>
  <c r="H157" i="71"/>
  <c r="I157" i="71" s="1"/>
  <c r="H156" i="71"/>
  <c r="I156" i="71" s="1"/>
  <c r="C156" i="71"/>
  <c r="H155" i="71"/>
  <c r="I155" i="71"/>
  <c r="C155" i="71"/>
  <c r="H154" i="71"/>
  <c r="I154" i="71" s="1"/>
  <c r="C154" i="71"/>
  <c r="H153" i="71"/>
  <c r="I153" i="71"/>
  <c r="C153" i="71"/>
  <c r="H152" i="71"/>
  <c r="I152" i="71" s="1"/>
  <c r="C152" i="71"/>
  <c r="H151" i="71"/>
  <c r="I151" i="71"/>
  <c r="C151" i="71"/>
  <c r="H150" i="71"/>
  <c r="I150" i="71" s="1"/>
  <c r="C150" i="71"/>
  <c r="H149" i="71"/>
  <c r="I149" i="71"/>
  <c r="C149" i="71"/>
  <c r="H148" i="71"/>
  <c r="I148" i="71"/>
  <c r="C148" i="71"/>
  <c r="H147" i="71"/>
  <c r="I147" i="71" s="1"/>
  <c r="C147" i="71"/>
  <c r="H146" i="71"/>
  <c r="I146" i="71"/>
  <c r="C146" i="71"/>
  <c r="H145" i="71"/>
  <c r="I145" i="71"/>
  <c r="C145" i="71"/>
  <c r="H144" i="71"/>
  <c r="I144" i="71"/>
  <c r="C144" i="71"/>
  <c r="H143" i="71"/>
  <c r="I143" i="71" s="1"/>
  <c r="C143" i="71"/>
  <c r="H142" i="71"/>
  <c r="I142" i="71"/>
  <c r="C142" i="71"/>
  <c r="H141" i="71"/>
  <c r="I141" i="71"/>
  <c r="C141" i="71"/>
  <c r="H140" i="71"/>
  <c r="I140" i="71" s="1"/>
  <c r="O10" i="62" s="1"/>
  <c r="C140" i="71"/>
  <c r="H139" i="71"/>
  <c r="I139" i="71" s="1"/>
  <c r="C139" i="71"/>
  <c r="H138" i="71"/>
  <c r="I138" i="71" s="1"/>
  <c r="C138" i="71"/>
  <c r="H137" i="71"/>
  <c r="I137" i="71"/>
  <c r="C137" i="71"/>
  <c r="H136" i="71"/>
  <c r="C136" i="71"/>
  <c r="H135" i="71"/>
  <c r="I135" i="71"/>
  <c r="C135" i="71"/>
  <c r="B130" i="71"/>
  <c r="H124" i="71"/>
  <c r="H123" i="71"/>
  <c r="H122" i="71"/>
  <c r="I124" i="71" s="1"/>
  <c r="H121" i="71"/>
  <c r="H120" i="71"/>
  <c r="I121" i="71" s="1"/>
  <c r="H119" i="71"/>
  <c r="H118" i="71"/>
  <c r="H117" i="71"/>
  <c r="H116" i="71"/>
  <c r="H115" i="71"/>
  <c r="H114" i="71"/>
  <c r="H113" i="71"/>
  <c r="I118" i="71" s="1"/>
  <c r="H112" i="71"/>
  <c r="H111" i="71"/>
  <c r="H110" i="71"/>
  <c r="H109" i="71"/>
  <c r="H108" i="71"/>
  <c r="H107" i="71"/>
  <c r="H106" i="71"/>
  <c r="H105" i="71"/>
  <c r="I109" i="71" s="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I96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I70" i="71" s="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I64" i="71" s="1"/>
  <c r="O30" i="62" s="1"/>
  <c r="H43" i="71"/>
  <c r="H42" i="71"/>
  <c r="H41" i="71"/>
  <c r="I42" i="71" s="1"/>
  <c r="H40" i="71"/>
  <c r="H39" i="71"/>
  <c r="H38" i="71"/>
  <c r="H37" i="71"/>
  <c r="H36" i="71"/>
  <c r="H35" i="71"/>
  <c r="H34" i="71"/>
  <c r="H33" i="71"/>
  <c r="I37" i="71" s="1"/>
  <c r="H32" i="71"/>
  <c r="I32" i="71" s="1"/>
  <c r="H31" i="71"/>
  <c r="I31" i="71" s="1"/>
  <c r="O26" i="62" s="1"/>
  <c r="C31" i="71"/>
  <c r="H30" i="71"/>
  <c r="I30" i="71" s="1"/>
  <c r="C30" i="71"/>
  <c r="H29" i="71"/>
  <c r="I29" i="71"/>
  <c r="C29" i="71"/>
  <c r="H28" i="71"/>
  <c r="I28" i="71" s="1"/>
  <c r="O23" i="62" s="1"/>
  <c r="C28" i="71"/>
  <c r="H27" i="71"/>
  <c r="I27" i="71" s="1"/>
  <c r="O22" i="62" s="1"/>
  <c r="C27" i="71"/>
  <c r="H26" i="71"/>
  <c r="I26" i="71"/>
  <c r="C26" i="71"/>
  <c r="I25" i="71"/>
  <c r="H25" i="71"/>
  <c r="C25" i="71"/>
  <c r="H24" i="71"/>
  <c r="I24" i="71"/>
  <c r="O19" i="62" s="1"/>
  <c r="C24" i="71"/>
  <c r="H23" i="71"/>
  <c r="I23" i="71" s="1"/>
  <c r="C23" i="71"/>
  <c r="H22" i="71"/>
  <c r="I22" i="71"/>
  <c r="C22" i="71"/>
  <c r="H21" i="71"/>
  <c r="I21" i="71"/>
  <c r="O16" i="62" s="1"/>
  <c r="C21" i="71"/>
  <c r="H20" i="71"/>
  <c r="I20" i="71" s="1"/>
  <c r="O15" i="62" s="1"/>
  <c r="C20" i="71"/>
  <c r="H19" i="71"/>
  <c r="I19" i="71"/>
  <c r="O14" i="62" s="1"/>
  <c r="C19" i="71"/>
  <c r="H18" i="71"/>
  <c r="I18" i="71"/>
  <c r="O13" i="62" s="1"/>
  <c r="C18" i="71"/>
  <c r="H17" i="71"/>
  <c r="I17" i="71" s="1"/>
  <c r="O12" i="62" s="1"/>
  <c r="C17" i="71"/>
  <c r="H16" i="71"/>
  <c r="I16" i="71"/>
  <c r="O11" i="62" s="1"/>
  <c r="C16" i="71"/>
  <c r="H15" i="71"/>
  <c r="I15" i="71"/>
  <c r="C15" i="71"/>
  <c r="H14" i="71"/>
  <c r="I14" i="71" s="1"/>
  <c r="O9" i="62" s="1"/>
  <c r="C14" i="71"/>
  <c r="H13" i="71"/>
  <c r="C13" i="71"/>
  <c r="H12" i="71"/>
  <c r="I12" i="71"/>
  <c r="O7" i="62" s="1"/>
  <c r="C12" i="71"/>
  <c r="H11" i="71"/>
  <c r="I11" i="71" s="1"/>
  <c r="C11" i="71"/>
  <c r="H10" i="71"/>
  <c r="I10" i="71"/>
  <c r="C10" i="71"/>
  <c r="I37" i="78"/>
  <c r="I109" i="78"/>
  <c r="I121" i="78"/>
  <c r="I118" i="78"/>
  <c r="T16" i="62"/>
  <c r="T24" i="62"/>
  <c r="I249" i="76"/>
  <c r="I64" i="76"/>
  <c r="I229" i="76"/>
  <c r="I246" i="76"/>
  <c r="I189" i="75"/>
  <c r="I249" i="74"/>
  <c r="I229" i="74"/>
  <c r="I234" i="74"/>
  <c r="I246" i="74"/>
  <c r="Q7" i="62"/>
  <c r="Q9" i="62"/>
  <c r="I246" i="73"/>
  <c r="I249" i="72"/>
  <c r="I246" i="72"/>
  <c r="I221" i="72"/>
  <c r="O21" i="62"/>
  <c r="O5" i="62"/>
  <c r="H251" i="78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/>
  <c r="B86" i="70"/>
  <c r="B113" i="70" s="1"/>
  <c r="B87" i="70"/>
  <c r="B114" i="70"/>
  <c r="B88" i="70"/>
  <c r="B115" i="70" s="1"/>
  <c r="B89" i="70"/>
  <c r="B116" i="70" s="1"/>
  <c r="B90" i="70"/>
  <c r="B117" i="70" s="1"/>
  <c r="B91" i="70"/>
  <c r="B118" i="70" s="1"/>
  <c r="B92" i="70"/>
  <c r="B119" i="70"/>
  <c r="B93" i="70"/>
  <c r="B120" i="70" s="1"/>
  <c r="B94" i="70"/>
  <c r="B121" i="70"/>
  <c r="B95" i="70"/>
  <c r="B122" i="70" s="1"/>
  <c r="B96" i="70"/>
  <c r="B123" i="70"/>
  <c r="B97" i="70"/>
  <c r="B124" i="70" s="1"/>
  <c r="B98" i="70"/>
  <c r="B125" i="70"/>
  <c r="B99" i="70"/>
  <c r="B126" i="70" s="1"/>
  <c r="B100" i="70"/>
  <c r="B127" i="70"/>
  <c r="B101" i="70"/>
  <c r="B128" i="70" s="1"/>
  <c r="B102" i="70"/>
  <c r="B129" i="70"/>
  <c r="B103" i="70"/>
  <c r="B130" i="70" s="1"/>
  <c r="B104" i="70"/>
  <c r="B131" i="70"/>
  <c r="B105" i="70"/>
  <c r="B132" i="70" s="1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 s="1"/>
  <c r="H7" i="33"/>
  <c r="N7" i="33" s="1"/>
  <c r="H8" i="33"/>
  <c r="N8" i="33" s="1"/>
  <c r="D6" i="69" s="1"/>
  <c r="E22" i="57" s="1"/>
  <c r="H9" i="33"/>
  <c r="N9" i="33"/>
  <c r="D7" i="69" s="1"/>
  <c r="E23" i="57" s="1"/>
  <c r="H10" i="33"/>
  <c r="N10" i="33" s="1"/>
  <c r="D8" i="69" s="1"/>
  <c r="E24" i="57" s="1"/>
  <c r="G24" i="57" s="1"/>
  <c r="H11" i="33"/>
  <c r="N11" i="33" s="1"/>
  <c r="D9" i="69" s="1"/>
  <c r="H12" i="33"/>
  <c r="N12" i="33" s="1"/>
  <c r="D10" i="69" s="1"/>
  <c r="E26" i="57" s="1"/>
  <c r="H13" i="33"/>
  <c r="N13" i="33" s="1"/>
  <c r="D11" i="69" s="1"/>
  <c r="H14" i="33"/>
  <c r="N14" i="33" s="1"/>
  <c r="D12" i="69" s="1"/>
  <c r="H15" i="33"/>
  <c r="N15" i="33"/>
  <c r="D13" i="69" s="1"/>
  <c r="E29" i="57" s="1"/>
  <c r="H16" i="33"/>
  <c r="N16" i="33" s="1"/>
  <c r="D14" i="69" s="1"/>
  <c r="E30" i="57" s="1"/>
  <c r="H17" i="33"/>
  <c r="N17" i="33"/>
  <c r="D15" i="69" s="1"/>
  <c r="E31" i="57" s="1"/>
  <c r="G31" i="57" s="1"/>
  <c r="H18" i="33"/>
  <c r="N18" i="33" s="1"/>
  <c r="D16" i="69" s="1"/>
  <c r="E32" i="57" s="1"/>
  <c r="H19" i="33"/>
  <c r="N19" i="33" s="1"/>
  <c r="D17" i="69" s="1"/>
  <c r="H20" i="33"/>
  <c r="N20" i="33" s="1"/>
  <c r="D18" i="69" s="1"/>
  <c r="E34" i="57" s="1"/>
  <c r="H21" i="33"/>
  <c r="N21" i="33" s="1"/>
  <c r="D19" i="69" s="1"/>
  <c r="H22" i="33"/>
  <c r="N22" i="33" s="1"/>
  <c r="D20" i="69" s="1"/>
  <c r="E36" i="57" s="1"/>
  <c r="H23" i="33"/>
  <c r="N23" i="33"/>
  <c r="D21" i="69" s="1"/>
  <c r="G21" i="69" s="1"/>
  <c r="H24" i="33"/>
  <c r="N24" i="33" s="1"/>
  <c r="D22" i="69" s="1"/>
  <c r="H25" i="33"/>
  <c r="N25" i="33" s="1"/>
  <c r="D23" i="69" s="1"/>
  <c r="H26" i="33"/>
  <c r="N26" i="33"/>
  <c r="D24" i="69"/>
  <c r="E40" i="57" s="1"/>
  <c r="H27" i="33"/>
  <c r="N27" i="33" s="1"/>
  <c r="D25" i="69" s="1"/>
  <c r="E41" i="57" s="1"/>
  <c r="H28" i="33"/>
  <c r="N28" i="33"/>
  <c r="D26" i="69"/>
  <c r="E42" i="57" s="1"/>
  <c r="H29" i="33"/>
  <c r="N29" i="33"/>
  <c r="D27" i="69"/>
  <c r="E43" i="57" s="1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3" i="33"/>
  <c r="H64" i="33"/>
  <c r="H65" i="33"/>
  <c r="H66" i="33"/>
  <c r="N67" i="33" s="1"/>
  <c r="D31" i="69" s="1"/>
  <c r="H67" i="33"/>
  <c r="H68" i="33"/>
  <c r="N75" i="33" s="1"/>
  <c r="D32" i="69" s="1"/>
  <c r="E48" i="57" s="1"/>
  <c r="H69" i="33"/>
  <c r="H70" i="33"/>
  <c r="H71" i="33"/>
  <c r="H72" i="33"/>
  <c r="H73" i="33"/>
  <c r="H74" i="33"/>
  <c r="H75" i="33"/>
  <c r="H76" i="33"/>
  <c r="N103" i="33" s="1"/>
  <c r="D33" i="69" s="1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N111" i="33" s="1"/>
  <c r="D34" i="69" s="1"/>
  <c r="E50" i="57" s="1"/>
  <c r="H105" i="33"/>
  <c r="H106" i="33"/>
  <c r="H107" i="33"/>
  <c r="H108" i="33"/>
  <c r="H109" i="33"/>
  <c r="H110" i="33"/>
  <c r="H111" i="33"/>
  <c r="H112" i="33"/>
  <c r="N119" i="33" s="1"/>
  <c r="D35" i="69" s="1"/>
  <c r="E51" i="57" s="1"/>
  <c r="H113" i="33"/>
  <c r="H114" i="33"/>
  <c r="H115" i="33"/>
  <c r="H116" i="33"/>
  <c r="H117" i="33"/>
  <c r="H118" i="33"/>
  <c r="H119" i="33"/>
  <c r="H120" i="33"/>
  <c r="N124" i="33" s="1"/>
  <c r="D36" i="69" s="1"/>
  <c r="E52" i="57" s="1"/>
  <c r="H121" i="33"/>
  <c r="H122" i="33"/>
  <c r="H123" i="33"/>
  <c r="H124" i="33"/>
  <c r="H125" i="33"/>
  <c r="N133" i="33" s="1"/>
  <c r="D37" i="69" s="1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N139" i="33" s="1"/>
  <c r="D39" i="69" s="1"/>
  <c r="H138" i="33"/>
  <c r="H139" i="33"/>
  <c r="H7" i="63"/>
  <c r="N7" i="63" s="1"/>
  <c r="E5" i="69" s="1"/>
  <c r="F21" i="57" s="1"/>
  <c r="H7" i="64"/>
  <c r="H8" i="63"/>
  <c r="N8" i="63" s="1"/>
  <c r="E6" i="69" s="1"/>
  <c r="H8" i="64"/>
  <c r="N8" i="64"/>
  <c r="F6" i="69"/>
  <c r="H9" i="63"/>
  <c r="N9" i="63"/>
  <c r="E7" i="69"/>
  <c r="H9" i="64"/>
  <c r="H10" i="63"/>
  <c r="N10" i="63"/>
  <c r="E8" i="69"/>
  <c r="H10" i="64"/>
  <c r="N10" i="64" s="1"/>
  <c r="F8" i="69" s="1"/>
  <c r="H11" i="63"/>
  <c r="N11" i="63" s="1"/>
  <c r="E9" i="69" s="1"/>
  <c r="H11" i="64"/>
  <c r="H12" i="63"/>
  <c r="N12" i="63" s="1"/>
  <c r="E10" i="69" s="1"/>
  <c r="H12" i="64"/>
  <c r="H13" i="63"/>
  <c r="N13" i="63" s="1"/>
  <c r="E11" i="69" s="1"/>
  <c r="H13" i="64"/>
  <c r="H14" i="63"/>
  <c r="N14" i="63" s="1"/>
  <c r="E12" i="69" s="1"/>
  <c r="H14" i="64"/>
  <c r="H15" i="63"/>
  <c r="N15" i="63" s="1"/>
  <c r="E13" i="69" s="1"/>
  <c r="H15" i="64"/>
  <c r="H16" i="63"/>
  <c r="N16" i="63" s="1"/>
  <c r="E14" i="69" s="1"/>
  <c r="H16" i="64"/>
  <c r="H17" i="63"/>
  <c r="N17" i="63" s="1"/>
  <c r="E15" i="69" s="1"/>
  <c r="F31" i="57" s="1"/>
  <c r="H17" i="64"/>
  <c r="N17" i="64" s="1"/>
  <c r="F15" i="69" s="1"/>
  <c r="H18" i="63"/>
  <c r="N18" i="63" s="1"/>
  <c r="E16" i="69" s="1"/>
  <c r="F32" i="57" s="1"/>
  <c r="H18" i="64"/>
  <c r="N18" i="64" s="1"/>
  <c r="F16" i="69" s="1"/>
  <c r="H19" i="63"/>
  <c r="N19" i="63"/>
  <c r="E17" i="69" s="1"/>
  <c r="H19" i="64"/>
  <c r="N19" i="64"/>
  <c r="F17" i="69"/>
  <c r="H20" i="63"/>
  <c r="N20" i="63" s="1"/>
  <c r="E18" i="69" s="1"/>
  <c r="H20" i="64"/>
  <c r="N20" i="64" s="1"/>
  <c r="F18" i="69" s="1"/>
  <c r="H21" i="63"/>
  <c r="N21" i="63"/>
  <c r="E19" i="69" s="1"/>
  <c r="H21" i="64"/>
  <c r="H22" i="63"/>
  <c r="N22" i="63"/>
  <c r="E20" i="69" s="1"/>
  <c r="H22" i="64"/>
  <c r="N22" i="64"/>
  <c r="F20" i="69" s="1"/>
  <c r="H23" i="63"/>
  <c r="N23" i="63"/>
  <c r="E21" i="69"/>
  <c r="H23" i="64"/>
  <c r="N23" i="64"/>
  <c r="F21" i="69"/>
  <c r="H24" i="63"/>
  <c r="N24" i="63" s="1"/>
  <c r="E22" i="69" s="1"/>
  <c r="H24" i="64"/>
  <c r="N24" i="64" s="1"/>
  <c r="F22" i="69" s="1"/>
  <c r="F38" i="57" s="1"/>
  <c r="H25" i="63"/>
  <c r="N25" i="63" s="1"/>
  <c r="E23" i="69" s="1"/>
  <c r="H25" i="64"/>
  <c r="H26" i="63"/>
  <c r="N26" i="63" s="1"/>
  <c r="E24" i="69" s="1"/>
  <c r="H26" i="64"/>
  <c r="H27" i="63"/>
  <c r="N27" i="63" s="1"/>
  <c r="E25" i="69" s="1"/>
  <c r="H27" i="64"/>
  <c r="N27" i="64" s="1"/>
  <c r="H28" i="63"/>
  <c r="N28" i="63"/>
  <c r="E26" i="69" s="1"/>
  <c r="H28" i="64"/>
  <c r="N29" i="63"/>
  <c r="E27" i="69"/>
  <c r="H29" i="64"/>
  <c r="H30" i="63"/>
  <c r="H31" i="63"/>
  <c r="N34" i="63"/>
  <c r="H32" i="63"/>
  <c r="H34" i="63"/>
  <c r="H35" i="63"/>
  <c r="H36" i="63"/>
  <c r="H37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8" i="63"/>
  <c r="H59" i="63"/>
  <c r="H60" i="63"/>
  <c r="H61" i="63"/>
  <c r="H62" i="63"/>
  <c r="H63" i="63"/>
  <c r="H65" i="63"/>
  <c r="H66" i="63"/>
  <c r="H67" i="63"/>
  <c r="H68" i="63"/>
  <c r="H69" i="63"/>
  <c r="H70" i="63"/>
  <c r="H71" i="63"/>
  <c r="H73" i="63"/>
  <c r="H74" i="63"/>
  <c r="H75" i="63"/>
  <c r="H76" i="63"/>
  <c r="H77" i="63"/>
  <c r="H78" i="63"/>
  <c r="H79" i="63"/>
  <c r="H80" i="63"/>
  <c r="N103" i="63" s="1"/>
  <c r="E33" i="69" s="1"/>
  <c r="H81" i="63"/>
  <c r="H82" i="63"/>
  <c r="H83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6" i="63"/>
  <c r="H107" i="63"/>
  <c r="H108" i="63"/>
  <c r="H109" i="63"/>
  <c r="H110" i="63"/>
  <c r="H111" i="63"/>
  <c r="H112" i="63"/>
  <c r="H113" i="63"/>
  <c r="H114" i="63"/>
  <c r="H115" i="63"/>
  <c r="H116" i="63"/>
  <c r="H118" i="63"/>
  <c r="H119" i="63"/>
  <c r="H120" i="63"/>
  <c r="N124" i="63" s="1"/>
  <c r="H121" i="63"/>
  <c r="H123" i="63"/>
  <c r="H124" i="63"/>
  <c r="H125" i="63"/>
  <c r="H126" i="63"/>
  <c r="H127" i="63"/>
  <c r="H129" i="63"/>
  <c r="H130" i="63"/>
  <c r="H131" i="63"/>
  <c r="H132" i="63"/>
  <c r="H133" i="63"/>
  <c r="H134" i="63"/>
  <c r="H136" i="63"/>
  <c r="H137" i="63"/>
  <c r="N139" i="63" s="1"/>
  <c r="H139" i="63"/>
  <c r="Y79" i="70"/>
  <c r="Y78" i="70"/>
  <c r="Y77" i="70"/>
  <c r="Y76" i="70"/>
  <c r="Y75" i="70"/>
  <c r="Y74" i="70"/>
  <c r="Y73" i="70"/>
  <c r="Y72" i="70"/>
  <c r="Y71" i="70"/>
  <c r="Y70" i="70"/>
  <c r="H30" i="64"/>
  <c r="C41" i="57"/>
  <c r="C40" i="57"/>
  <c r="C39" i="57"/>
  <c r="C38" i="57"/>
  <c r="C37" i="57"/>
  <c r="C36" i="57"/>
  <c r="C35" i="57"/>
  <c r="C34" i="57"/>
  <c r="C33" i="57"/>
  <c r="C32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4" i="68"/>
  <c r="N134" i="68" s="1"/>
  <c r="H135" i="68"/>
  <c r="N135" i="68" s="1"/>
  <c r="H136" i="68"/>
  <c r="N136" i="68" s="1"/>
  <c r="H137" i="68"/>
  <c r="N137" i="68" s="1"/>
  <c r="H138" i="68"/>
  <c r="N138" i="68"/>
  <c r="H139" i="68"/>
  <c r="N139" i="68" s="1"/>
  <c r="H140" i="68"/>
  <c r="N140" i="68" s="1"/>
  <c r="H141" i="68"/>
  <c r="N141" i="68" s="1"/>
  <c r="H142" i="68"/>
  <c r="N142" i="68" s="1"/>
  <c r="H143" i="68"/>
  <c r="N143" i="68" s="1"/>
  <c r="N14" i="62"/>
  <c r="H144" i="68"/>
  <c r="N144" i="68" s="1"/>
  <c r="H145" i="68"/>
  <c r="N145" i="68"/>
  <c r="H146" i="68"/>
  <c r="N146" i="68" s="1"/>
  <c r="H147" i="68"/>
  <c r="N147" i="68"/>
  <c r="H148" i="68"/>
  <c r="N148" i="68" s="1"/>
  <c r="H149" i="68"/>
  <c r="N149" i="68"/>
  <c r="H150" i="68"/>
  <c r="N150" i="68" s="1"/>
  <c r="H151" i="68"/>
  <c r="N151" i="68"/>
  <c r="H152" i="68"/>
  <c r="N152" i="68" s="1"/>
  <c r="H153" i="68"/>
  <c r="N153" i="68"/>
  <c r="H154" i="68"/>
  <c r="N154" i="68" s="1"/>
  <c r="H155" i="68"/>
  <c r="N155" i="68"/>
  <c r="H156" i="68"/>
  <c r="N156" i="68" s="1"/>
  <c r="H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C134" i="68"/>
  <c r="H11" i="68"/>
  <c r="N11" i="68" s="1"/>
  <c r="H12" i="68"/>
  <c r="N12" i="68"/>
  <c r="H13" i="68"/>
  <c r="N13" i="68" s="1"/>
  <c r="H14" i="68"/>
  <c r="N14" i="68" s="1"/>
  <c r="H15" i="68"/>
  <c r="N15" i="68" s="1"/>
  <c r="H16" i="68"/>
  <c r="N16" i="68" s="1"/>
  <c r="H17" i="68"/>
  <c r="N17" i="68" s="1"/>
  <c r="H18" i="68"/>
  <c r="N18" i="68" s="1"/>
  <c r="N12" i="62" s="1"/>
  <c r="H19" i="68"/>
  <c r="N19" i="68"/>
  <c r="H20" i="68"/>
  <c r="N20" i="68" s="1"/>
  <c r="H21" i="68"/>
  <c r="N21" i="68"/>
  <c r="N15" i="62" s="1"/>
  <c r="H22" i="68"/>
  <c r="N22" i="68"/>
  <c r="H23" i="68"/>
  <c r="N23" i="68" s="1"/>
  <c r="H24" i="68"/>
  <c r="N24" i="68"/>
  <c r="H25" i="68"/>
  <c r="H26" i="68"/>
  <c r="N26" i="68" s="1"/>
  <c r="H27" i="68"/>
  <c r="N27" i="68"/>
  <c r="H28" i="68"/>
  <c r="N28" i="68" s="1"/>
  <c r="H29" i="68"/>
  <c r="N29" i="68"/>
  <c r="H30" i="68"/>
  <c r="N30" i="68" s="1"/>
  <c r="H31" i="68"/>
  <c r="N31" i="68"/>
  <c r="N25" i="62"/>
  <c r="H32" i="68"/>
  <c r="N32" i="68"/>
  <c r="H33" i="68"/>
  <c r="N33" i="68"/>
  <c r="N27" i="62" s="1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N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H125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H134" i="67"/>
  <c r="N134" i="67"/>
  <c r="H135" i="67"/>
  <c r="N135" i="67" s="1"/>
  <c r="H136" i="67"/>
  <c r="N136" i="67"/>
  <c r="H137" i="67"/>
  <c r="N137" i="67" s="1"/>
  <c r="H138" i="67"/>
  <c r="N138" i="67"/>
  <c r="H139" i="67"/>
  <c r="N139" i="67" s="1"/>
  <c r="H140" i="67"/>
  <c r="N140" i="67"/>
  <c r="H141" i="67"/>
  <c r="N141" i="67" s="1"/>
  <c r="H142" i="67"/>
  <c r="N142" i="67"/>
  <c r="H143" i="67"/>
  <c r="N143" i="67" s="1"/>
  <c r="H144" i="67"/>
  <c r="N144" i="67"/>
  <c r="H145" i="67"/>
  <c r="N145" i="67" s="1"/>
  <c r="H146" i="67"/>
  <c r="N146" i="67"/>
  <c r="H147" i="67"/>
  <c r="N147" i="67" s="1"/>
  <c r="H148" i="67"/>
  <c r="N148" i="67"/>
  <c r="H149" i="67"/>
  <c r="N149" i="67"/>
  <c r="H150" i="67"/>
  <c r="N150" i="67" s="1"/>
  <c r="H151" i="67"/>
  <c r="N151" i="67"/>
  <c r="H152" i="67"/>
  <c r="N152" i="67" s="1"/>
  <c r="H153" i="67"/>
  <c r="N153" i="67"/>
  <c r="H154" i="67"/>
  <c r="N154" i="67" s="1"/>
  <c r="H155" i="67"/>
  <c r="N155" i="67"/>
  <c r="H156" i="67"/>
  <c r="N156" i="67" s="1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N228" i="67" s="1"/>
  <c r="H223" i="67"/>
  <c r="H224" i="67"/>
  <c r="H225" i="67"/>
  <c r="H226" i="67"/>
  <c r="H227" i="67"/>
  <c r="H228" i="67"/>
  <c r="H229" i="67"/>
  <c r="N233" i="67" s="1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H247" i="67"/>
  <c r="H248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C134" i="67"/>
  <c r="H11" i="67"/>
  <c r="N11" i="67"/>
  <c r="H12" i="67"/>
  <c r="N12" i="67" s="1"/>
  <c r="H13" i="67"/>
  <c r="N13" i="67"/>
  <c r="H14" i="67"/>
  <c r="N14" i="67" s="1"/>
  <c r="H15" i="67"/>
  <c r="N15" i="67"/>
  <c r="M9" i="62" s="1"/>
  <c r="H16" i="67"/>
  <c r="N16" i="67"/>
  <c r="H17" i="67"/>
  <c r="N17" i="67" s="1"/>
  <c r="H18" i="67"/>
  <c r="N18" i="67" s="1"/>
  <c r="M12" i="62" s="1"/>
  <c r="H19" i="67"/>
  <c r="N19" i="67" s="1"/>
  <c r="M13" i="62" s="1"/>
  <c r="H20" i="67"/>
  <c r="N20" i="67" s="1"/>
  <c r="H21" i="67"/>
  <c r="N21" i="67"/>
  <c r="M15" i="62"/>
  <c r="H22" i="67"/>
  <c r="N22" i="67" s="1"/>
  <c r="H23" i="67"/>
  <c r="N23" i="67"/>
  <c r="M17" i="62" s="1"/>
  <c r="H24" i="67"/>
  <c r="N24" i="67" s="1"/>
  <c r="M18" i="62" s="1"/>
  <c r="H25" i="67"/>
  <c r="N25" i="67" s="1"/>
  <c r="M19" i="62" s="1"/>
  <c r="H26" i="67"/>
  <c r="N26" i="67" s="1"/>
  <c r="H27" i="67"/>
  <c r="N27" i="67" s="1"/>
  <c r="M21" i="62" s="1"/>
  <c r="H28" i="67"/>
  <c r="N28" i="67" s="1"/>
  <c r="H29" i="67"/>
  <c r="N29" i="67"/>
  <c r="H30" i="67"/>
  <c r="N30" i="67" s="1"/>
  <c r="H31" i="67"/>
  <c r="N31" i="67" s="1"/>
  <c r="M25" i="62" s="1"/>
  <c r="H32" i="67"/>
  <c r="N32" i="67" s="1"/>
  <c r="H33" i="67"/>
  <c r="N33" i="67" s="1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H125" i="67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H134" i="66"/>
  <c r="N134" i="66" s="1"/>
  <c r="L5" i="62" s="1"/>
  <c r="H135" i="66"/>
  <c r="H136" i="66"/>
  <c r="N136" i="66"/>
  <c r="H137" i="66"/>
  <c r="N137" i="66" s="1"/>
  <c r="H138" i="66"/>
  <c r="N138" i="66"/>
  <c r="H139" i="66"/>
  <c r="N139" i="66" s="1"/>
  <c r="H140" i="66"/>
  <c r="N140" i="66" s="1"/>
  <c r="H141" i="66"/>
  <c r="N141" i="66" s="1"/>
  <c r="H142" i="66"/>
  <c r="N142" i="66" s="1"/>
  <c r="L13" i="62" s="1"/>
  <c r="H143" i="66"/>
  <c r="N143" i="66" s="1"/>
  <c r="H144" i="66"/>
  <c r="N144" i="66" s="1"/>
  <c r="H145" i="66"/>
  <c r="N145" i="66"/>
  <c r="H146" i="66"/>
  <c r="N146" i="66" s="1"/>
  <c r="H147" i="66"/>
  <c r="N147" i="66"/>
  <c r="H148" i="66"/>
  <c r="N148" i="66" s="1"/>
  <c r="H149" i="66"/>
  <c r="N149" i="66"/>
  <c r="H150" i="66"/>
  <c r="N150" i="66" s="1"/>
  <c r="H151" i="66"/>
  <c r="N151" i="66"/>
  <c r="H152" i="66"/>
  <c r="N152" i="66" s="1"/>
  <c r="H153" i="66"/>
  <c r="N153" i="66" s="1"/>
  <c r="L24" i="62" s="1"/>
  <c r="H154" i="66"/>
  <c r="N154" i="66" s="1"/>
  <c r="H155" i="66"/>
  <c r="N155" i="66" s="1"/>
  <c r="H156" i="66"/>
  <c r="N156" i="66"/>
  <c r="H157" i="66"/>
  <c r="H158" i="66"/>
  <c r="H159" i="66"/>
  <c r="H160" i="66"/>
  <c r="H161" i="66"/>
  <c r="H162" i="66"/>
  <c r="H163" i="66"/>
  <c r="H164" i="66"/>
  <c r="H165" i="66"/>
  <c r="H166" i="66"/>
  <c r="N166" i="66" s="1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N242" i="66" s="1"/>
  <c r="H240" i="66"/>
  <c r="H241" i="66"/>
  <c r="H242" i="66"/>
  <c r="H243" i="66"/>
  <c r="N245" i="66" s="1"/>
  <c r="H244" i="66"/>
  <c r="H245" i="66"/>
  <c r="H246" i="66"/>
  <c r="H247" i="66"/>
  <c r="H248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C134" i="66"/>
  <c r="H11" i="66"/>
  <c r="N11" i="66" s="1"/>
  <c r="H12" i="66"/>
  <c r="N12" i="66"/>
  <c r="H13" i="66"/>
  <c r="N13" i="66" s="1"/>
  <c r="L7" i="62" s="1"/>
  <c r="H14" i="66"/>
  <c r="N14" i="66"/>
  <c r="L8" i="62" s="1"/>
  <c r="H15" i="66"/>
  <c r="N15" i="66"/>
  <c r="H16" i="66"/>
  <c r="N16" i="66" s="1"/>
  <c r="H17" i="66"/>
  <c r="N17" i="66"/>
  <c r="H18" i="66"/>
  <c r="N18" i="66" s="1"/>
  <c r="H19" i="66"/>
  <c r="N19" i="66"/>
  <c r="H20" i="66"/>
  <c r="N20" i="66" s="1"/>
  <c r="H21" i="66"/>
  <c r="N21" i="66"/>
  <c r="H22" i="66"/>
  <c r="N22" i="66" s="1"/>
  <c r="H23" i="66"/>
  <c r="N23" i="66"/>
  <c r="L17" i="62" s="1"/>
  <c r="H24" i="66"/>
  <c r="N24" i="66" s="1"/>
  <c r="L18" i="62" s="1"/>
  <c r="H25" i="66"/>
  <c r="N25" i="66" s="1"/>
  <c r="H26" i="66"/>
  <c r="N26" i="66"/>
  <c r="H27" i="66"/>
  <c r="N27" i="66" s="1"/>
  <c r="L21" i="62" s="1"/>
  <c r="H28" i="66"/>
  <c r="N28" i="66"/>
  <c r="L22" i="62"/>
  <c r="H29" i="66"/>
  <c r="N29" i="66" s="1"/>
  <c r="L23" i="62" s="1"/>
  <c r="H30" i="66"/>
  <c r="N30" i="66" s="1"/>
  <c r="H31" i="66"/>
  <c r="N31" i="66"/>
  <c r="L25" i="62" s="1"/>
  <c r="H32" i="66"/>
  <c r="N32" i="66" s="1"/>
  <c r="H33" i="66"/>
  <c r="N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N79" i="66" s="1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H125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H134" i="65"/>
  <c r="N134" i="65" s="1"/>
  <c r="K5" i="62" s="1"/>
  <c r="H135" i="65"/>
  <c r="H136" i="65"/>
  <c r="N136" i="65"/>
  <c r="H137" i="65"/>
  <c r="N137" i="65" s="1"/>
  <c r="K8" i="62" s="1"/>
  <c r="H138" i="65"/>
  <c r="N138" i="65"/>
  <c r="H139" i="65"/>
  <c r="N139" i="65" s="1"/>
  <c r="H140" i="65"/>
  <c r="N140" i="65"/>
  <c r="H141" i="65"/>
  <c r="N141" i="65" s="1"/>
  <c r="H142" i="65"/>
  <c r="N142" i="65" s="1"/>
  <c r="H143" i="65"/>
  <c r="N143" i="65"/>
  <c r="H144" i="65"/>
  <c r="N144" i="65" s="1"/>
  <c r="K15" i="62" s="1"/>
  <c r="H145" i="65"/>
  <c r="N145" i="65"/>
  <c r="H146" i="65"/>
  <c r="N146" i="65" s="1"/>
  <c r="H147" i="65"/>
  <c r="N147" i="65"/>
  <c r="H148" i="65"/>
  <c r="N148" i="65" s="1"/>
  <c r="K19" i="62" s="1"/>
  <c r="H149" i="65"/>
  <c r="N149" i="65"/>
  <c r="H150" i="65"/>
  <c r="N150" i="65" s="1"/>
  <c r="K21" i="62" s="1"/>
  <c r="H151" i="65"/>
  <c r="N151" i="65"/>
  <c r="H152" i="65"/>
  <c r="N152" i="65" s="1"/>
  <c r="H153" i="65"/>
  <c r="N153" i="65"/>
  <c r="H154" i="65"/>
  <c r="N154" i="65" s="1"/>
  <c r="H155" i="65"/>
  <c r="N155" i="65"/>
  <c r="H156" i="65"/>
  <c r="N156" i="65" s="1"/>
  <c r="H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N245" i="65" s="1"/>
  <c r="K38" i="62" s="1"/>
  <c r="H244" i="65"/>
  <c r="H245" i="65"/>
  <c r="H246" i="65"/>
  <c r="H247" i="65"/>
  <c r="H248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C134" i="65"/>
  <c r="H11" i="65"/>
  <c r="N11" i="65" s="1"/>
  <c r="H12" i="65"/>
  <c r="N12" i="65"/>
  <c r="H13" i="65"/>
  <c r="H14" i="65"/>
  <c r="N14" i="65"/>
  <c r="H15" i="65"/>
  <c r="N15" i="65" s="1"/>
  <c r="H16" i="65"/>
  <c r="N16" i="65"/>
  <c r="H17" i="65"/>
  <c r="N17" i="65" s="1"/>
  <c r="H18" i="65"/>
  <c r="N18" i="65"/>
  <c r="K12" i="62" s="1"/>
  <c r="H19" i="65"/>
  <c r="N19" i="65" s="1"/>
  <c r="H20" i="65"/>
  <c r="N20" i="65"/>
  <c r="H21" i="65"/>
  <c r="N21" i="65"/>
  <c r="H22" i="65"/>
  <c r="N22" i="65"/>
  <c r="K16" i="62" s="1"/>
  <c r="H23" i="65"/>
  <c r="N23" i="65" s="1"/>
  <c r="K17" i="62" s="1"/>
  <c r="H24" i="65"/>
  <c r="N24" i="65"/>
  <c r="K18" i="62" s="1"/>
  <c r="H25" i="65"/>
  <c r="N25" i="65" s="1"/>
  <c r="H26" i="65"/>
  <c r="N26" i="65" s="1"/>
  <c r="H27" i="65"/>
  <c r="N27" i="65" s="1"/>
  <c r="H28" i="65"/>
  <c r="N28" i="65"/>
  <c r="H29" i="65"/>
  <c r="N29" i="65" s="1"/>
  <c r="K23" i="62" s="1"/>
  <c r="H30" i="65"/>
  <c r="N30" i="65"/>
  <c r="H31" i="65"/>
  <c r="N31" i="65"/>
  <c r="K25" i="62" s="1"/>
  <c r="H32" i="65"/>
  <c r="N32" i="65" s="1"/>
  <c r="K26" i="62" s="1"/>
  <c r="H33" i="65"/>
  <c r="N33" i="65" s="1"/>
  <c r="K27" i="62" s="1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N119" i="65" s="1"/>
  <c r="K37" i="62" s="1"/>
  <c r="H118" i="65"/>
  <c r="H119" i="65"/>
  <c r="H120" i="65"/>
  <c r="H121" i="65"/>
  <c r="H122" i="65"/>
  <c r="H123" i="65"/>
  <c r="H124" i="65"/>
  <c r="H125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H134" i="61"/>
  <c r="N134" i="61"/>
  <c r="H135" i="61"/>
  <c r="N135" i="61" s="1"/>
  <c r="H136" i="61"/>
  <c r="N136" i="61"/>
  <c r="H137" i="61"/>
  <c r="N137" i="61" s="1"/>
  <c r="H138" i="61"/>
  <c r="N138" i="61" s="1"/>
  <c r="H139" i="61"/>
  <c r="N139" i="61" s="1"/>
  <c r="H140" i="61"/>
  <c r="N140" i="61" s="1"/>
  <c r="H141" i="61"/>
  <c r="N141" i="61" s="1"/>
  <c r="H142" i="61"/>
  <c r="N142" i="61" s="1"/>
  <c r="H143" i="61"/>
  <c r="N143" i="61" s="1"/>
  <c r="H144" i="61"/>
  <c r="N144" i="61" s="1"/>
  <c r="H145" i="61"/>
  <c r="N145" i="61"/>
  <c r="H146" i="61"/>
  <c r="N146" i="61" s="1"/>
  <c r="H147" i="61"/>
  <c r="N147" i="61" s="1"/>
  <c r="J18" i="62" s="1"/>
  <c r="H148" i="61"/>
  <c r="N148" i="61" s="1"/>
  <c r="H149" i="61"/>
  <c r="N149" i="61" s="1"/>
  <c r="H150" i="61"/>
  <c r="N150" i="61" s="1"/>
  <c r="H151" i="61"/>
  <c r="N151" i="61" s="1"/>
  <c r="J22" i="62" s="1"/>
  <c r="W22" i="62" s="1"/>
  <c r="H152" i="61"/>
  <c r="N152" i="61" s="1"/>
  <c r="H153" i="61"/>
  <c r="N153" i="61"/>
  <c r="H154" i="61"/>
  <c r="N154" i="61" s="1"/>
  <c r="H155" i="61"/>
  <c r="N155" i="61" s="1"/>
  <c r="J26" i="62" s="1"/>
  <c r="H156" i="61"/>
  <c r="N156" i="61" s="1"/>
  <c r="H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N242" i="61" s="1"/>
  <c r="H238" i="61"/>
  <c r="H239" i="61"/>
  <c r="H240" i="61"/>
  <c r="H241" i="61"/>
  <c r="H242" i="61"/>
  <c r="H243" i="61"/>
  <c r="H244" i="61"/>
  <c r="H245" i="61"/>
  <c r="H246" i="61"/>
  <c r="H247" i="61"/>
  <c r="H248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C134" i="61"/>
  <c r="H11" i="61"/>
  <c r="N11" i="61" s="1"/>
  <c r="H12" i="61"/>
  <c r="N12" i="61" s="1"/>
  <c r="H13" i="61"/>
  <c r="N13" i="61"/>
  <c r="J7" i="62" s="1"/>
  <c r="H14" i="61"/>
  <c r="N14" i="61"/>
  <c r="H15" i="61"/>
  <c r="N15" i="61" s="1"/>
  <c r="J9" i="62" s="1"/>
  <c r="H16" i="61"/>
  <c r="N16" i="61"/>
  <c r="H17" i="61"/>
  <c r="N17" i="61" s="1"/>
  <c r="H18" i="61"/>
  <c r="N18" i="61"/>
  <c r="H19" i="61"/>
  <c r="N19" i="61" s="1"/>
  <c r="H20" i="61"/>
  <c r="N20" i="61"/>
  <c r="J14" i="62" s="1"/>
  <c r="H21" i="61"/>
  <c r="N21" i="61" s="1"/>
  <c r="H22" i="61"/>
  <c r="N22" i="61"/>
  <c r="H23" i="61"/>
  <c r="N23" i="61" s="1"/>
  <c r="J17" i="62" s="1"/>
  <c r="H24" i="61"/>
  <c r="N24" i="61"/>
  <c r="H25" i="61"/>
  <c r="N25" i="61" s="1"/>
  <c r="J19" i="62" s="1"/>
  <c r="H26" i="61"/>
  <c r="N26" i="61" s="1"/>
  <c r="J20" i="62" s="1"/>
  <c r="H27" i="61"/>
  <c r="N27" i="61"/>
  <c r="H28" i="61"/>
  <c r="N28" i="61"/>
  <c r="H29" i="61"/>
  <c r="N29" i="61"/>
  <c r="J23" i="62" s="1"/>
  <c r="H30" i="61"/>
  <c r="H31" i="61"/>
  <c r="N31" i="61"/>
  <c r="J25" i="62" s="1"/>
  <c r="H32" i="61"/>
  <c r="N32" i="61" s="1"/>
  <c r="H33" i="61"/>
  <c r="N33" i="61" s="1"/>
  <c r="H34" i="61"/>
  <c r="H35" i="61"/>
  <c r="H36" i="61"/>
  <c r="H37" i="61"/>
  <c r="H38" i="61"/>
  <c r="H39" i="61"/>
  <c r="H40" i="61"/>
  <c r="H41" i="61"/>
  <c r="H42" i="61"/>
  <c r="H43" i="61"/>
  <c r="N43" i="61"/>
  <c r="J29" i="62" s="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N79" i="61" s="1"/>
  <c r="J32" i="62" s="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N89" i="61" s="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N125" i="61" s="1"/>
  <c r="H124" i="61"/>
  <c r="H125" i="61"/>
  <c r="C32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H134" i="60"/>
  <c r="N134" i="60"/>
  <c r="H135" i="60"/>
  <c r="N135" i="60" s="1"/>
  <c r="I6" i="62" s="1"/>
  <c r="H136" i="60"/>
  <c r="N136" i="60"/>
  <c r="H137" i="60"/>
  <c r="N137" i="60" s="1"/>
  <c r="I8" i="62" s="1"/>
  <c r="H138" i="60"/>
  <c r="H139" i="60"/>
  <c r="N139" i="60" s="1"/>
  <c r="I10" i="62" s="1"/>
  <c r="H140" i="60"/>
  <c r="N140" i="60" s="1"/>
  <c r="H141" i="60"/>
  <c r="N141" i="60"/>
  <c r="H142" i="60"/>
  <c r="N142" i="60" s="1"/>
  <c r="H143" i="60"/>
  <c r="N143" i="60" s="1"/>
  <c r="H144" i="60"/>
  <c r="N144" i="60" s="1"/>
  <c r="H145" i="60"/>
  <c r="N145" i="60" s="1"/>
  <c r="H146" i="60"/>
  <c r="N146" i="60" s="1"/>
  <c r="H147" i="60"/>
  <c r="N147" i="60" s="1"/>
  <c r="H148" i="60"/>
  <c r="N148" i="60" s="1"/>
  <c r="H149" i="60"/>
  <c r="N149" i="60" s="1"/>
  <c r="I20" i="62" s="1"/>
  <c r="H150" i="60"/>
  <c r="N150" i="60"/>
  <c r="H151" i="60"/>
  <c r="N151" i="60" s="1"/>
  <c r="H152" i="60"/>
  <c r="N152" i="60"/>
  <c r="H153" i="60"/>
  <c r="N153" i="60" s="1"/>
  <c r="H154" i="60"/>
  <c r="N154" i="60" s="1"/>
  <c r="H155" i="60"/>
  <c r="N155" i="60" s="1"/>
  <c r="H156" i="60"/>
  <c r="N156" i="60" s="1"/>
  <c r="I27" i="62" s="1"/>
  <c r="H157" i="60"/>
  <c r="H158" i="60"/>
  <c r="H159" i="60"/>
  <c r="N161" i="60" s="1"/>
  <c r="I28" i="62" s="1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N212" i="60" s="1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N233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N245" i="60" s="1"/>
  <c r="H244" i="60"/>
  <c r="H245" i="60"/>
  <c r="H246" i="60"/>
  <c r="H247" i="60"/>
  <c r="H248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H11" i="60"/>
  <c r="N11" i="60"/>
  <c r="I5" i="62" s="1"/>
  <c r="H12" i="60"/>
  <c r="N12" i="60"/>
  <c r="H13" i="60"/>
  <c r="N13" i="60" s="1"/>
  <c r="I7" i="62" s="1"/>
  <c r="H14" i="60"/>
  <c r="N14" i="60"/>
  <c r="H15" i="60"/>
  <c r="N15" i="60" s="1"/>
  <c r="O43" i="60" s="1"/>
  <c r="N127" i="60" s="1"/>
  <c r="D68" i="57" s="1"/>
  <c r="H16" i="60"/>
  <c r="N16" i="60"/>
  <c r="H17" i="60"/>
  <c r="N17" i="60" s="1"/>
  <c r="H18" i="60"/>
  <c r="N18" i="60" s="1"/>
  <c r="H19" i="60"/>
  <c r="N19" i="60" s="1"/>
  <c r="H20" i="60"/>
  <c r="N20" i="60" s="1"/>
  <c r="I14" i="62" s="1"/>
  <c r="H21" i="60"/>
  <c r="N21" i="60"/>
  <c r="H22" i="60"/>
  <c r="N22" i="60" s="1"/>
  <c r="H23" i="60"/>
  <c r="N23" i="60"/>
  <c r="H24" i="60"/>
  <c r="N24" i="60" s="1"/>
  <c r="I18" i="62" s="1"/>
  <c r="H25" i="60"/>
  <c r="N25" i="60" s="1"/>
  <c r="I19" i="62" s="1"/>
  <c r="H26" i="60"/>
  <c r="N26" i="60"/>
  <c r="H27" i="60"/>
  <c r="N27" i="60" s="1"/>
  <c r="I21" i="62" s="1"/>
  <c r="H28" i="60"/>
  <c r="N28" i="60"/>
  <c r="H29" i="60"/>
  <c r="N29" i="60" s="1"/>
  <c r="I23" i="62" s="1"/>
  <c r="H30" i="60"/>
  <c r="N30" i="60"/>
  <c r="H31" i="60"/>
  <c r="N31" i="60" s="1"/>
  <c r="I25" i="62" s="1"/>
  <c r="H32" i="60"/>
  <c r="N32" i="60"/>
  <c r="H33" i="60"/>
  <c r="N33" i="60" s="1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N71" i="60" s="1"/>
  <c r="H72" i="60"/>
  <c r="H73" i="60"/>
  <c r="N79" i="60" s="1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N122" i="60"/>
  <c r="H122" i="60"/>
  <c r="H123" i="60"/>
  <c r="H124" i="60"/>
  <c r="H125" i="60"/>
  <c r="C32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H134" i="59"/>
  <c r="H135" i="59"/>
  <c r="N135" i="59" s="1"/>
  <c r="H136" i="59"/>
  <c r="N136" i="59" s="1"/>
  <c r="H137" i="59"/>
  <c r="N137" i="59" s="1"/>
  <c r="H138" i="59"/>
  <c r="N138" i="59" s="1"/>
  <c r="H139" i="59"/>
  <c r="N139" i="59" s="1"/>
  <c r="H140" i="59"/>
  <c r="N140" i="59"/>
  <c r="H141" i="59"/>
  <c r="N141" i="59"/>
  <c r="H142" i="59"/>
  <c r="N142" i="59" s="1"/>
  <c r="H143" i="59"/>
  <c r="N143" i="59"/>
  <c r="H144" i="59"/>
  <c r="N144" i="59" s="1"/>
  <c r="H145" i="59"/>
  <c r="N145" i="59"/>
  <c r="H146" i="59"/>
  <c r="N146" i="59" s="1"/>
  <c r="H147" i="59"/>
  <c r="H148" i="59"/>
  <c r="N148" i="59"/>
  <c r="H149" i="59"/>
  <c r="N149" i="59" s="1"/>
  <c r="H150" i="59"/>
  <c r="N150" i="59" s="1"/>
  <c r="H151" i="59"/>
  <c r="N151" i="59"/>
  <c r="H152" i="59"/>
  <c r="N152" i="59"/>
  <c r="H153" i="59"/>
  <c r="N153" i="59"/>
  <c r="H154" i="59"/>
  <c r="N154" i="59"/>
  <c r="H155" i="59"/>
  <c r="N155" i="59" s="1"/>
  <c r="H156" i="59"/>
  <c r="N156" i="59" s="1"/>
  <c r="H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N242" i="59" s="1"/>
  <c r="H241" i="59"/>
  <c r="H242" i="59"/>
  <c r="H243" i="59"/>
  <c r="H244" i="59"/>
  <c r="H245" i="59"/>
  <c r="H246" i="59"/>
  <c r="H247" i="59"/>
  <c r="H248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C134" i="59"/>
  <c r="H11" i="59"/>
  <c r="N11" i="59"/>
  <c r="H12" i="59"/>
  <c r="N12" i="59" s="1"/>
  <c r="H6" i="62" s="1"/>
  <c r="H13" i="59"/>
  <c r="N13" i="59" s="1"/>
  <c r="H7" i="62" s="1"/>
  <c r="H14" i="59"/>
  <c r="N14" i="59"/>
  <c r="H15" i="59"/>
  <c r="N15" i="59" s="1"/>
  <c r="H16" i="59"/>
  <c r="N16" i="59"/>
  <c r="H17" i="59"/>
  <c r="N17" i="59" s="1"/>
  <c r="H11" i="62" s="1"/>
  <c r="H18" i="59"/>
  <c r="H19" i="59"/>
  <c r="N19" i="59" s="1"/>
  <c r="H20" i="59"/>
  <c r="N20" i="59" s="1"/>
  <c r="H14" i="62" s="1"/>
  <c r="H21" i="59"/>
  <c r="N21" i="59" s="1"/>
  <c r="H15" i="62" s="1"/>
  <c r="H22" i="59"/>
  <c r="N22" i="59" s="1"/>
  <c r="H16" i="62" s="1"/>
  <c r="H23" i="59"/>
  <c r="N23" i="59" s="1"/>
  <c r="H24" i="59"/>
  <c r="N24" i="59"/>
  <c r="H25" i="59"/>
  <c r="N25" i="59" s="1"/>
  <c r="H19" i="62" s="1"/>
  <c r="H26" i="59"/>
  <c r="N26" i="59"/>
  <c r="H20" i="62" s="1"/>
  <c r="H27" i="59"/>
  <c r="N27" i="59" s="1"/>
  <c r="H21" i="62" s="1"/>
  <c r="W21" i="62" s="1"/>
  <c r="H28" i="59"/>
  <c r="N28" i="59" s="1"/>
  <c r="H22" i="62" s="1"/>
  <c r="H29" i="59"/>
  <c r="N29" i="59"/>
  <c r="H23" i="62" s="1"/>
  <c r="H30" i="59"/>
  <c r="N30" i="59" s="1"/>
  <c r="H24" i="62" s="1"/>
  <c r="H31" i="59"/>
  <c r="N31" i="59" s="1"/>
  <c r="H32" i="59"/>
  <c r="N32" i="59" s="1"/>
  <c r="H26" i="62" s="1"/>
  <c r="H33" i="59"/>
  <c r="N33" i="59" s="1"/>
  <c r="H34" i="59"/>
  <c r="H35" i="59"/>
  <c r="H36" i="59"/>
  <c r="H37" i="59"/>
  <c r="H38" i="59"/>
  <c r="H39" i="59"/>
  <c r="N43" i="59" s="1"/>
  <c r="H29" i="62" s="1"/>
  <c r="H40" i="59"/>
  <c r="H41" i="59"/>
  <c r="H42" i="59"/>
  <c r="H43" i="59"/>
  <c r="H44" i="59"/>
  <c r="H45" i="59"/>
  <c r="N65" i="59" s="1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N79" i="59" s="1"/>
  <c r="H32" i="62" s="1"/>
  <c r="H73" i="59"/>
  <c r="H74" i="59"/>
  <c r="H75" i="59"/>
  <c r="H76" i="59"/>
  <c r="H77" i="59"/>
  <c r="H78" i="59"/>
  <c r="H79" i="59"/>
  <c r="H80" i="59"/>
  <c r="H81" i="59"/>
  <c r="H82" i="59"/>
  <c r="H83" i="59"/>
  <c r="H84" i="59"/>
  <c r="N89" i="59" s="1"/>
  <c r="H33" i="62" s="1"/>
  <c r="H85" i="59"/>
  <c r="H86" i="59"/>
  <c r="H87" i="59"/>
  <c r="H88" i="59"/>
  <c r="H89" i="59"/>
  <c r="H90" i="59"/>
  <c r="H91" i="59"/>
  <c r="H92" i="59"/>
  <c r="N97" i="59" s="1"/>
  <c r="H34" i="62" s="1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N110" i="59" s="1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H125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H134" i="58"/>
  <c r="N134" i="58"/>
  <c r="H135" i="58"/>
  <c r="N135" i="58" s="1"/>
  <c r="H136" i="58"/>
  <c r="N136" i="58"/>
  <c r="H137" i="58"/>
  <c r="N137" i="58" s="1"/>
  <c r="H138" i="58"/>
  <c r="N138" i="58"/>
  <c r="H139" i="58"/>
  <c r="N139" i="58" s="1"/>
  <c r="H140" i="58"/>
  <c r="N140" i="58"/>
  <c r="H141" i="58"/>
  <c r="N141" i="58" s="1"/>
  <c r="H142" i="58"/>
  <c r="N142" i="58" s="1"/>
  <c r="H143" i="58"/>
  <c r="N143" i="58" s="1"/>
  <c r="H144" i="58"/>
  <c r="N144" i="58" s="1"/>
  <c r="G15" i="62" s="1"/>
  <c r="H145" i="58"/>
  <c r="N145" i="58"/>
  <c r="H146" i="58"/>
  <c r="N146" i="58" s="1"/>
  <c r="H147" i="58"/>
  <c r="N147" i="58"/>
  <c r="H148" i="58"/>
  <c r="N148" i="58" s="1"/>
  <c r="H149" i="58"/>
  <c r="N149" i="58"/>
  <c r="H150" i="58"/>
  <c r="N150" i="58" s="1"/>
  <c r="H151" i="58"/>
  <c r="N151" i="58" s="1"/>
  <c r="H152" i="58"/>
  <c r="N152" i="58" s="1"/>
  <c r="H153" i="58"/>
  <c r="N153" i="58" s="1"/>
  <c r="H154" i="58"/>
  <c r="N154" i="58"/>
  <c r="H155" i="58"/>
  <c r="N155" i="58" s="1"/>
  <c r="H156" i="58"/>
  <c r="N156" i="58"/>
  <c r="H157" i="58"/>
  <c r="H158" i="58"/>
  <c r="H159" i="58"/>
  <c r="H160" i="58"/>
  <c r="H161" i="58"/>
  <c r="H162" i="58"/>
  <c r="H163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N202" i="58" s="1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N228" i="58" s="1"/>
  <c r="H226" i="58"/>
  <c r="H227" i="58"/>
  <c r="H228" i="58"/>
  <c r="H229" i="58"/>
  <c r="N233" i="58" s="1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C134" i="58"/>
  <c r="H11" i="58"/>
  <c r="N11" i="58"/>
  <c r="H12" i="58"/>
  <c r="N12" i="58" s="1"/>
  <c r="H13" i="58"/>
  <c r="N13" i="58"/>
  <c r="G7" i="62" s="1"/>
  <c r="H14" i="58"/>
  <c r="N14" i="58" s="1"/>
  <c r="H15" i="58"/>
  <c r="N15" i="58"/>
  <c r="H16" i="58"/>
  <c r="N16" i="58" s="1"/>
  <c r="G10" i="62" s="1"/>
  <c r="H17" i="58"/>
  <c r="N17" i="58" s="1"/>
  <c r="G11" i="62" s="1"/>
  <c r="H18" i="58"/>
  <c r="N18" i="58" s="1"/>
  <c r="G12" i="62" s="1"/>
  <c r="H19" i="58"/>
  <c r="N19" i="58" s="1"/>
  <c r="G13" i="62" s="1"/>
  <c r="H20" i="58"/>
  <c r="N20" i="58"/>
  <c r="G14" i="62" s="1"/>
  <c r="H21" i="58"/>
  <c r="N21" i="58" s="1"/>
  <c r="H22" i="58"/>
  <c r="N22" i="58"/>
  <c r="H23" i="58"/>
  <c r="N23" i="58" s="1"/>
  <c r="G17" i="62" s="1"/>
  <c r="H24" i="58"/>
  <c r="N24" i="58"/>
  <c r="H25" i="58"/>
  <c r="N25" i="58" s="1"/>
  <c r="H26" i="58"/>
  <c r="N26" i="58" s="1"/>
  <c r="G20" i="62" s="1"/>
  <c r="H27" i="58"/>
  <c r="N27" i="58" s="1"/>
  <c r="G21" i="62" s="1"/>
  <c r="H28" i="58"/>
  <c r="N28" i="58" s="1"/>
  <c r="G22" i="62" s="1"/>
  <c r="H29" i="58"/>
  <c r="N29" i="58"/>
  <c r="H30" i="58"/>
  <c r="N30" i="58" s="1"/>
  <c r="H31" i="58"/>
  <c r="N31" i="58"/>
  <c r="G25" i="62" s="1"/>
  <c r="H32" i="58"/>
  <c r="N32" i="58" s="1"/>
  <c r="G26" i="62" s="1"/>
  <c r="H33" i="58"/>
  <c r="N33" i="58" s="1"/>
  <c r="G27" i="62" s="1"/>
  <c r="H34" i="58"/>
  <c r="H35" i="58"/>
  <c r="N38" i="58" s="1"/>
  <c r="G28" i="62" s="1"/>
  <c r="H36" i="58"/>
  <c r="H37" i="58"/>
  <c r="H38" i="58"/>
  <c r="H39" i="58"/>
  <c r="N43" i="58" s="1"/>
  <c r="G29" i="62" s="1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N71" i="58" s="1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N105" i="58" s="1"/>
  <c r="G35" i="62" s="1"/>
  <c r="H104" i="58"/>
  <c r="H105" i="58"/>
  <c r="H106" i="58"/>
  <c r="H107" i="58"/>
  <c r="N110" i="58" s="1"/>
  <c r="G36" i="62" s="1"/>
  <c r="H108" i="58"/>
  <c r="H109" i="58"/>
  <c r="H110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N125" i="58" s="1"/>
  <c r="G39" i="62" s="1"/>
  <c r="H124" i="58"/>
  <c r="H125" i="58"/>
  <c r="C32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H134" i="56"/>
  <c r="N134" i="56" s="1"/>
  <c r="F5" i="62" s="1"/>
  <c r="H135" i="56"/>
  <c r="N135" i="56"/>
  <c r="H136" i="56"/>
  <c r="N136" i="56" s="1"/>
  <c r="F7" i="62" s="1"/>
  <c r="H137" i="56"/>
  <c r="N137" i="56"/>
  <c r="H138" i="56"/>
  <c r="N138" i="56" s="1"/>
  <c r="H139" i="56"/>
  <c r="N139" i="56"/>
  <c r="H140" i="56"/>
  <c r="N140" i="56" s="1"/>
  <c r="F11" i="62" s="1"/>
  <c r="H141" i="56"/>
  <c r="N141" i="56"/>
  <c r="H142" i="56"/>
  <c r="N142" i="56" s="1"/>
  <c r="H143" i="56"/>
  <c r="N143" i="56" s="1"/>
  <c r="H144" i="56"/>
  <c r="N144" i="56" s="1"/>
  <c r="F15" i="62" s="1"/>
  <c r="H145" i="56"/>
  <c r="N145" i="56" s="1"/>
  <c r="H146" i="56"/>
  <c r="N146" i="56" s="1"/>
  <c r="F17" i="62" s="1"/>
  <c r="H147" i="56"/>
  <c r="N147" i="56" s="1"/>
  <c r="H148" i="56"/>
  <c r="H149" i="56"/>
  <c r="N149" i="56"/>
  <c r="H150" i="56"/>
  <c r="N150" i="56" s="1"/>
  <c r="H151" i="56"/>
  <c r="N151" i="56"/>
  <c r="H152" i="56"/>
  <c r="N152" i="56" s="1"/>
  <c r="H153" i="56"/>
  <c r="N153" i="56"/>
  <c r="H154" i="56"/>
  <c r="N154" i="56" s="1"/>
  <c r="I41" i="57" s="1"/>
  <c r="H155" i="56"/>
  <c r="N155" i="56"/>
  <c r="H156" i="56"/>
  <c r="N156" i="56" s="1"/>
  <c r="H157" i="56"/>
  <c r="N161" i="56" s="1"/>
  <c r="F28" i="62" s="1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N194" i="56" s="1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N202" i="56" s="1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N220" i="56" s="1"/>
  <c r="H215" i="56"/>
  <c r="H216" i="56"/>
  <c r="H217" i="56"/>
  <c r="H218" i="56"/>
  <c r="H219" i="56"/>
  <c r="H220" i="56"/>
  <c r="H221" i="56"/>
  <c r="N228" i="56" s="1"/>
  <c r="H222" i="56"/>
  <c r="H223" i="56"/>
  <c r="H224" i="56"/>
  <c r="H225" i="56"/>
  <c r="H226" i="56"/>
  <c r="H227" i="56"/>
  <c r="H228" i="56"/>
  <c r="H229" i="56"/>
  <c r="N233" i="56" s="1"/>
  <c r="F36" i="62" s="1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N242" i="56" s="1"/>
  <c r="H243" i="56"/>
  <c r="H244" i="56"/>
  <c r="H245" i="56"/>
  <c r="H246" i="56"/>
  <c r="N248" i="56" s="1"/>
  <c r="H247" i="56"/>
  <c r="H248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H11" i="56"/>
  <c r="N11" i="56"/>
  <c r="H12" i="56"/>
  <c r="N12" i="56" s="1"/>
  <c r="F6" i="62" s="1"/>
  <c r="H13" i="56"/>
  <c r="N13" i="56"/>
  <c r="H14" i="56"/>
  <c r="N14" i="56" s="1"/>
  <c r="F8" i="62" s="1"/>
  <c r="H15" i="56"/>
  <c r="N15" i="56"/>
  <c r="F9" i="62" s="1"/>
  <c r="H16" i="56"/>
  <c r="H17" i="56"/>
  <c r="N17" i="56"/>
  <c r="H18" i="56"/>
  <c r="N18" i="56" s="1"/>
  <c r="F12" i="62" s="1"/>
  <c r="H19" i="56"/>
  <c r="N19" i="56"/>
  <c r="H20" i="56"/>
  <c r="N20" i="56" s="1"/>
  <c r="F14" i="62" s="1"/>
  <c r="H21" i="56"/>
  <c r="N21" i="56"/>
  <c r="H22" i="56"/>
  <c r="N22" i="56" s="1"/>
  <c r="H23" i="56"/>
  <c r="N23" i="56"/>
  <c r="H24" i="56"/>
  <c r="N24" i="56" s="1"/>
  <c r="F18" i="62" s="1"/>
  <c r="H25" i="56"/>
  <c r="N25" i="56" s="1"/>
  <c r="F19" i="62" s="1"/>
  <c r="H26" i="56"/>
  <c r="N26" i="56"/>
  <c r="H27" i="56"/>
  <c r="N27" i="56" s="1"/>
  <c r="F21" i="62" s="1"/>
  <c r="H28" i="56"/>
  <c r="N28" i="56"/>
  <c r="H29" i="56"/>
  <c r="N29" i="56" s="1"/>
  <c r="F23" i="62" s="1"/>
  <c r="H30" i="56"/>
  <c r="N30" i="56" s="1"/>
  <c r="F24" i="62" s="1"/>
  <c r="H31" i="56"/>
  <c r="N31" i="56" s="1"/>
  <c r="H32" i="56"/>
  <c r="N32" i="56" s="1"/>
  <c r="F26" i="62" s="1"/>
  <c r="H33" i="56"/>
  <c r="N33" i="56" s="1"/>
  <c r="F27" i="62" s="1"/>
  <c r="H34" i="56"/>
  <c r="N38" i="56" s="1"/>
  <c r="H35" i="56"/>
  <c r="H36" i="56"/>
  <c r="H37" i="56"/>
  <c r="H38" i="56"/>
  <c r="H39" i="56"/>
  <c r="H40" i="56"/>
  <c r="H41" i="56"/>
  <c r="H42" i="56"/>
  <c r="N43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N79" i="56" s="1"/>
  <c r="F32" i="62" s="1"/>
  <c r="H75" i="56"/>
  <c r="H76" i="56"/>
  <c r="H77" i="56"/>
  <c r="H78" i="56"/>
  <c r="H79" i="56"/>
  <c r="H80" i="56"/>
  <c r="N89" i="56" s="1"/>
  <c r="F33" i="62" s="1"/>
  <c r="H81" i="56"/>
  <c r="H82" i="56"/>
  <c r="H83" i="56"/>
  <c r="H84" i="56"/>
  <c r="H85" i="56"/>
  <c r="H86" i="56"/>
  <c r="H87" i="56"/>
  <c r="H88" i="56"/>
  <c r="H89" i="56"/>
  <c r="H90" i="56"/>
  <c r="N97" i="56" s="1"/>
  <c r="F34" i="62" s="1"/>
  <c r="H91" i="56"/>
  <c r="H92" i="56"/>
  <c r="H93" i="56"/>
  <c r="H94" i="56"/>
  <c r="H95" i="56"/>
  <c r="H96" i="56"/>
  <c r="H97" i="56"/>
  <c r="H98" i="56"/>
  <c r="N105" i="56" s="1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N119" i="56" s="1"/>
  <c r="H113" i="56"/>
  <c r="H114" i="56"/>
  <c r="H115" i="56"/>
  <c r="H116" i="56"/>
  <c r="H117" i="56"/>
  <c r="H118" i="56"/>
  <c r="H119" i="56"/>
  <c r="H120" i="56"/>
  <c r="N122" i="56" s="1"/>
  <c r="F38" i="62" s="1"/>
  <c r="H121" i="56"/>
  <c r="H122" i="56"/>
  <c r="H123" i="56"/>
  <c r="H124" i="56"/>
  <c r="H125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H134" i="55"/>
  <c r="N134" i="55" s="1"/>
  <c r="H135" i="55"/>
  <c r="N135" i="55" s="1"/>
  <c r="H136" i="55"/>
  <c r="N136" i="55" s="1"/>
  <c r="H137" i="55"/>
  <c r="N137" i="55" s="1"/>
  <c r="O166" i="55" s="1"/>
  <c r="N250" i="55" s="1"/>
  <c r="E64" i="57" s="1"/>
  <c r="H138" i="55"/>
  <c r="N138" i="55" s="1"/>
  <c r="H139" i="55"/>
  <c r="N139" i="55" s="1"/>
  <c r="H140" i="55"/>
  <c r="N140" i="55" s="1"/>
  <c r="H141" i="55"/>
  <c r="N141" i="55" s="1"/>
  <c r="H142" i="55"/>
  <c r="N142" i="55" s="1"/>
  <c r="H143" i="55"/>
  <c r="N143" i="55" s="1"/>
  <c r="H144" i="55"/>
  <c r="N144" i="55" s="1"/>
  <c r="H145" i="55"/>
  <c r="N145" i="55" s="1"/>
  <c r="H146" i="55"/>
  <c r="H147" i="55"/>
  <c r="N147" i="55"/>
  <c r="H148" i="55"/>
  <c r="N148" i="55" s="1"/>
  <c r="H149" i="55"/>
  <c r="N149" i="55"/>
  <c r="H150" i="55"/>
  <c r="N150" i="55" s="1"/>
  <c r="H151" i="55"/>
  <c r="N151" i="55"/>
  <c r="H152" i="55"/>
  <c r="N152" i="55" s="1"/>
  <c r="H153" i="55"/>
  <c r="N153" i="55"/>
  <c r="H154" i="55"/>
  <c r="N154" i="55" s="1"/>
  <c r="E25" i="62" s="1"/>
  <c r="H155" i="55"/>
  <c r="N155" i="55"/>
  <c r="H156" i="55"/>
  <c r="N156" i="55" s="1"/>
  <c r="H157" i="55"/>
  <c r="H158" i="55"/>
  <c r="H159" i="55"/>
  <c r="H160" i="55"/>
  <c r="H161" i="55"/>
  <c r="H162" i="55"/>
  <c r="H163" i="55"/>
  <c r="H164" i="55"/>
  <c r="H165" i="55"/>
  <c r="N166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N242" i="55" s="1"/>
  <c r="H238" i="55"/>
  <c r="H239" i="55"/>
  <c r="H240" i="55"/>
  <c r="H241" i="55"/>
  <c r="H242" i="55"/>
  <c r="H243" i="55"/>
  <c r="H244" i="55"/>
  <c r="N245" i="55" s="1"/>
  <c r="E38" i="62" s="1"/>
  <c r="H245" i="55"/>
  <c r="H246" i="55"/>
  <c r="H247" i="55"/>
  <c r="H248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C134" i="55"/>
  <c r="H11" i="55"/>
  <c r="N11" i="55" s="1"/>
  <c r="E5" i="62" s="1"/>
  <c r="H12" i="55"/>
  <c r="N12" i="55"/>
  <c r="H13" i="55"/>
  <c r="N13" i="55"/>
  <c r="E7" i="62" s="1"/>
  <c r="H14" i="55"/>
  <c r="N14" i="55" s="1"/>
  <c r="H15" i="55"/>
  <c r="N15" i="55" s="1"/>
  <c r="E9" i="62" s="1"/>
  <c r="H16" i="55"/>
  <c r="N16" i="55" s="1"/>
  <c r="E10" i="62" s="1"/>
  <c r="H17" i="55"/>
  <c r="N17" i="55" s="1"/>
  <c r="E11" i="62" s="1"/>
  <c r="H18" i="55"/>
  <c r="N18" i="55" s="1"/>
  <c r="H19" i="55"/>
  <c r="N19" i="55" s="1"/>
  <c r="E13" i="62" s="1"/>
  <c r="H20" i="55"/>
  <c r="N20" i="55" s="1"/>
  <c r="E14" i="62" s="1"/>
  <c r="H21" i="55"/>
  <c r="N21" i="55" s="1"/>
  <c r="E15" i="62" s="1"/>
  <c r="H22" i="55"/>
  <c r="N22" i="55" s="1"/>
  <c r="H23" i="55"/>
  <c r="H24" i="55"/>
  <c r="N24" i="55" s="1"/>
  <c r="E18" i="62" s="1"/>
  <c r="H25" i="55"/>
  <c r="N25" i="55" s="1"/>
  <c r="E19" i="62" s="1"/>
  <c r="H26" i="55"/>
  <c r="N26" i="55"/>
  <c r="H27" i="55"/>
  <c r="N27" i="55"/>
  <c r="H28" i="55"/>
  <c r="N28" i="55"/>
  <c r="H29" i="55"/>
  <c r="N29" i="55"/>
  <c r="E23" i="62" s="1"/>
  <c r="H30" i="55"/>
  <c r="N30" i="55" s="1"/>
  <c r="H31" i="55"/>
  <c r="N31" i="55"/>
  <c r="H32" i="55"/>
  <c r="N32" i="55" s="1"/>
  <c r="E26" i="62" s="1"/>
  <c r="H33" i="55"/>
  <c r="N33" i="55"/>
  <c r="H34" i="55"/>
  <c r="H35" i="55"/>
  <c r="H36" i="55"/>
  <c r="H37" i="55"/>
  <c r="H38" i="55"/>
  <c r="H39" i="55"/>
  <c r="H40" i="55"/>
  <c r="N43" i="55" s="1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H125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H154" i="53"/>
  <c r="N154" i="53" s="1"/>
  <c r="H153" i="53"/>
  <c r="N153" i="53"/>
  <c r="H152" i="53"/>
  <c r="N152" i="53" s="1"/>
  <c r="I39" i="57" s="1"/>
  <c r="H151" i="53"/>
  <c r="N151" i="53" s="1"/>
  <c r="H150" i="53"/>
  <c r="N150" i="53"/>
  <c r="H149" i="53"/>
  <c r="N149" i="53" s="1"/>
  <c r="D20" i="62" s="1"/>
  <c r="H148" i="53"/>
  <c r="N148" i="53"/>
  <c r="H147" i="53"/>
  <c r="N147" i="53" s="1"/>
  <c r="H146" i="53"/>
  <c r="N146" i="53"/>
  <c r="I33" i="57" s="1"/>
  <c r="H145" i="53"/>
  <c r="N145" i="53" s="1"/>
  <c r="D16" i="62" s="1"/>
  <c r="H231" i="53"/>
  <c r="H226" i="53"/>
  <c r="H225" i="53"/>
  <c r="H224" i="53"/>
  <c r="H223" i="53"/>
  <c r="H222" i="53"/>
  <c r="H114" i="53"/>
  <c r="H117" i="53"/>
  <c r="H116" i="53"/>
  <c r="H115" i="53"/>
  <c r="H108" i="53"/>
  <c r="H102" i="53"/>
  <c r="H101" i="53"/>
  <c r="H100" i="53"/>
  <c r="H116" i="64"/>
  <c r="H115" i="64"/>
  <c r="H114" i="64"/>
  <c r="H216" i="53"/>
  <c r="H217" i="53"/>
  <c r="H215" i="53"/>
  <c r="H93" i="53"/>
  <c r="H92" i="53"/>
  <c r="H91" i="53"/>
  <c r="H108" i="64"/>
  <c r="H107" i="64"/>
  <c r="H106" i="64"/>
  <c r="H105" i="64"/>
  <c r="H95" i="64"/>
  <c r="H197" i="53"/>
  <c r="H190" i="53"/>
  <c r="H191" i="53"/>
  <c r="H75" i="53"/>
  <c r="H69" i="53"/>
  <c r="H68" i="53"/>
  <c r="H175" i="53"/>
  <c r="H180" i="53"/>
  <c r="H179" i="53"/>
  <c r="H178" i="53"/>
  <c r="H177" i="53"/>
  <c r="H176" i="53"/>
  <c r="H174" i="53"/>
  <c r="H173" i="53"/>
  <c r="H172" i="53"/>
  <c r="H171" i="53"/>
  <c r="H170" i="53"/>
  <c r="H169" i="53"/>
  <c r="H168" i="53"/>
  <c r="H54" i="53"/>
  <c r="H53" i="53"/>
  <c r="H57" i="53"/>
  <c r="H56" i="53"/>
  <c r="H55" i="53"/>
  <c r="H52" i="53"/>
  <c r="H51" i="53"/>
  <c r="H50" i="53"/>
  <c r="H49" i="53"/>
  <c r="H48" i="53"/>
  <c r="H47" i="53"/>
  <c r="H46" i="53"/>
  <c r="H45" i="53"/>
  <c r="H164" i="53"/>
  <c r="H163" i="53"/>
  <c r="H159" i="53"/>
  <c r="H158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C136" i="53"/>
  <c r="H41" i="53"/>
  <c r="H40" i="53"/>
  <c r="H36" i="53"/>
  <c r="H35" i="53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28" i="63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4" i="64"/>
  <c r="H96" i="64"/>
  <c r="H97" i="64"/>
  <c r="H98" i="64"/>
  <c r="H99" i="64"/>
  <c r="H100" i="64"/>
  <c r="H101" i="64"/>
  <c r="H102" i="64"/>
  <c r="H103" i="64"/>
  <c r="H104" i="64"/>
  <c r="H109" i="64"/>
  <c r="N111" i="64"/>
  <c r="F34" i="69" s="1"/>
  <c r="H110" i="64"/>
  <c r="H111" i="64"/>
  <c r="H112" i="64"/>
  <c r="H113" i="64"/>
  <c r="H117" i="64"/>
  <c r="H118" i="64"/>
  <c r="H119" i="64"/>
  <c r="H120" i="64"/>
  <c r="N124" i="64" s="1"/>
  <c r="F36" i="69" s="1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N136" i="64"/>
  <c r="F38" i="69" s="1"/>
  <c r="H137" i="64"/>
  <c r="H138" i="64"/>
  <c r="H139" i="64"/>
  <c r="H31" i="53"/>
  <c r="N31" i="53" s="1"/>
  <c r="H30" i="53"/>
  <c r="N30" i="53"/>
  <c r="D24" i="62" s="1"/>
  <c r="H29" i="53"/>
  <c r="N29" i="53" s="1"/>
  <c r="D23" i="62" s="1"/>
  <c r="W23" i="62" s="1"/>
  <c r="H28" i="53"/>
  <c r="N28" i="53" s="1"/>
  <c r="D22" i="62" s="1"/>
  <c r="H27" i="53"/>
  <c r="N27" i="53"/>
  <c r="D21" i="62"/>
  <c r="H26" i="53"/>
  <c r="N26" i="53"/>
  <c r="H25" i="53"/>
  <c r="N25" i="53"/>
  <c r="H24" i="53"/>
  <c r="N24" i="53"/>
  <c r="H23" i="53"/>
  <c r="N23" i="53"/>
  <c r="H22" i="53"/>
  <c r="N22" i="53"/>
  <c r="C31" i="53"/>
  <c r="C30" i="53"/>
  <c r="C29" i="53"/>
  <c r="C28" i="53"/>
  <c r="C27" i="53"/>
  <c r="C26" i="53"/>
  <c r="C25" i="53"/>
  <c r="C24" i="53"/>
  <c r="C23" i="53"/>
  <c r="C22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4" i="53"/>
  <c r="N134" i="53" s="1"/>
  <c r="H135" i="53"/>
  <c r="N135" i="53" s="1"/>
  <c r="H136" i="53"/>
  <c r="N136" i="53" s="1"/>
  <c r="I23" i="57" s="1"/>
  <c r="H137" i="53"/>
  <c r="H138" i="53"/>
  <c r="N138" i="53"/>
  <c r="H139" i="53"/>
  <c r="N139" i="53" s="1"/>
  <c r="I26" i="57" s="1"/>
  <c r="J26" i="57" s="1"/>
  <c r="H140" i="53"/>
  <c r="N140" i="53"/>
  <c r="H141" i="53"/>
  <c r="N141" i="53" s="1"/>
  <c r="H142" i="53"/>
  <c r="N142" i="53" s="1"/>
  <c r="I29" i="57" s="1"/>
  <c r="H143" i="53"/>
  <c r="N143" i="53" s="1"/>
  <c r="H144" i="53"/>
  <c r="N144" i="53" s="1"/>
  <c r="H155" i="53"/>
  <c r="N155" i="53" s="1"/>
  <c r="H156" i="53"/>
  <c r="N156" i="53" s="1"/>
  <c r="I43" i="57" s="1"/>
  <c r="H157" i="53"/>
  <c r="H160" i="53"/>
  <c r="H161" i="53"/>
  <c r="H162" i="53"/>
  <c r="N166" i="53" s="1"/>
  <c r="H165" i="53"/>
  <c r="H166" i="53"/>
  <c r="H18" i="53"/>
  <c r="N18" i="53" s="1"/>
  <c r="H19" i="53"/>
  <c r="N19" i="53" s="1"/>
  <c r="D13" i="62" s="1"/>
  <c r="H20" i="53"/>
  <c r="N20" i="53" s="1"/>
  <c r="H21" i="53"/>
  <c r="N21" i="53" s="1"/>
  <c r="D15" i="62" s="1"/>
  <c r="H32" i="53"/>
  <c r="N32" i="53" s="1"/>
  <c r="H33" i="53"/>
  <c r="N33" i="53" s="1"/>
  <c r="H43" i="57" s="1"/>
  <c r="H11" i="53"/>
  <c r="N11" i="53" s="1"/>
  <c r="H21" i="57" s="1"/>
  <c r="H12" i="53"/>
  <c r="N12" i="53" s="1"/>
  <c r="D6" i="62" s="1"/>
  <c r="H13" i="53"/>
  <c r="N13" i="53" s="1"/>
  <c r="H14" i="53"/>
  <c r="N14" i="53"/>
  <c r="H15" i="53"/>
  <c r="N15" i="53" s="1"/>
  <c r="H16" i="53"/>
  <c r="N16" i="53" s="1"/>
  <c r="H17" i="53"/>
  <c r="N17" i="53" s="1"/>
  <c r="H34" i="53"/>
  <c r="H37" i="53"/>
  <c r="H38" i="53"/>
  <c r="H39" i="53"/>
  <c r="H42" i="53"/>
  <c r="H43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3" i="53"/>
  <c r="H99" i="53"/>
  <c r="H241" i="53"/>
  <c r="H113" i="53"/>
  <c r="H210" i="53"/>
  <c r="H209" i="53"/>
  <c r="H208" i="53"/>
  <c r="H207" i="53"/>
  <c r="H206" i="53"/>
  <c r="H205" i="53"/>
  <c r="H203" i="53"/>
  <c r="N212" i="53" s="1"/>
  <c r="H204" i="53"/>
  <c r="H211" i="53"/>
  <c r="H212" i="53"/>
  <c r="H201" i="53"/>
  <c r="H200" i="53"/>
  <c r="H199" i="53"/>
  <c r="H195" i="53"/>
  <c r="H196" i="53"/>
  <c r="H198" i="53"/>
  <c r="H202" i="53"/>
  <c r="C155" i="53"/>
  <c r="C135" i="53"/>
  <c r="C134" i="53"/>
  <c r="C32" i="53"/>
  <c r="C21" i="53"/>
  <c r="C20" i="53"/>
  <c r="C19" i="53"/>
  <c r="C18" i="53"/>
  <c r="C17" i="53"/>
  <c r="C16" i="53"/>
  <c r="C15" i="53"/>
  <c r="C14" i="53"/>
  <c r="C13" i="53"/>
  <c r="C12" i="53"/>
  <c r="C11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1" i="57"/>
  <c r="C42" i="57"/>
  <c r="C31" i="57"/>
  <c r="C30" i="57"/>
  <c r="C29" i="57"/>
  <c r="C28" i="57"/>
  <c r="C27" i="57"/>
  <c r="C26" i="57"/>
  <c r="C25" i="57"/>
  <c r="C24" i="57"/>
  <c r="C23" i="57"/>
  <c r="C22" i="57"/>
  <c r="H214" i="53"/>
  <c r="H218" i="53"/>
  <c r="H219" i="53"/>
  <c r="H221" i="53"/>
  <c r="N228" i="53" s="1"/>
  <c r="H227" i="53"/>
  <c r="H228" i="53"/>
  <c r="H120" i="53"/>
  <c r="H240" i="53"/>
  <c r="H239" i="53"/>
  <c r="H238" i="53"/>
  <c r="H248" i="53"/>
  <c r="H246" i="53"/>
  <c r="H247" i="53"/>
  <c r="N248" i="53" s="1"/>
  <c r="H245" i="53"/>
  <c r="H243" i="53"/>
  <c r="N245" i="53"/>
  <c r="H244" i="53"/>
  <c r="H242" i="53"/>
  <c r="H237" i="53"/>
  <c r="H236" i="53"/>
  <c r="H235" i="53"/>
  <c r="H234" i="53"/>
  <c r="N242" i="53" s="1"/>
  <c r="H233" i="53"/>
  <c r="H232" i="53"/>
  <c r="H230" i="53"/>
  <c r="H229" i="53"/>
  <c r="H220" i="53"/>
  <c r="H213" i="53"/>
  <c r="H194" i="53"/>
  <c r="H189" i="53"/>
  <c r="H192" i="53"/>
  <c r="H193" i="53"/>
  <c r="H188" i="53"/>
  <c r="H187" i="53"/>
  <c r="H186" i="53"/>
  <c r="H185" i="53"/>
  <c r="H184" i="53"/>
  <c r="H183" i="53"/>
  <c r="H182" i="53"/>
  <c r="H181" i="53"/>
  <c r="H167" i="53"/>
  <c r="H125" i="53"/>
  <c r="H124" i="53"/>
  <c r="H123" i="53"/>
  <c r="H122" i="53"/>
  <c r="H121" i="53"/>
  <c r="H119" i="53"/>
  <c r="H118" i="53"/>
  <c r="H112" i="53"/>
  <c r="H111" i="53"/>
  <c r="H110" i="53"/>
  <c r="H109" i="53"/>
  <c r="H107" i="53"/>
  <c r="H106" i="53"/>
  <c r="H105" i="53"/>
  <c r="H104" i="53"/>
  <c r="H98" i="53"/>
  <c r="H97" i="53"/>
  <c r="H96" i="53"/>
  <c r="H95" i="53"/>
  <c r="H94" i="53"/>
  <c r="H90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4" i="53"/>
  <c r="H73" i="53"/>
  <c r="H72" i="53"/>
  <c r="N79" i="53"/>
  <c r="H71" i="53"/>
  <c r="H70" i="53"/>
  <c r="H67" i="53"/>
  <c r="H66" i="53"/>
  <c r="H65" i="53"/>
  <c r="H64" i="53"/>
  <c r="H63" i="53"/>
  <c r="H62" i="53"/>
  <c r="H61" i="53"/>
  <c r="H60" i="53"/>
  <c r="H59" i="53"/>
  <c r="H58" i="53"/>
  <c r="H44" i="53"/>
  <c r="L9" i="62"/>
  <c r="N134" i="59"/>
  <c r="H5" i="62"/>
  <c r="N135" i="65"/>
  <c r="K6" i="62"/>
  <c r="N139" i="64"/>
  <c r="F39" i="69"/>
  <c r="N133" i="64"/>
  <c r="F37" i="69"/>
  <c r="N103" i="64"/>
  <c r="F33" i="69"/>
  <c r="N28" i="64"/>
  <c r="F26" i="69" s="1"/>
  <c r="N26" i="64"/>
  <c r="F24" i="69"/>
  <c r="N15" i="64"/>
  <c r="F13" i="69" s="1"/>
  <c r="N13" i="64"/>
  <c r="F11" i="69"/>
  <c r="N11" i="64"/>
  <c r="F9" i="69"/>
  <c r="N39" i="64"/>
  <c r="F29" i="69"/>
  <c r="N21" i="64"/>
  <c r="F19" i="69" s="1"/>
  <c r="F35" i="57" s="1"/>
  <c r="N9" i="64"/>
  <c r="F7" i="69"/>
  <c r="F23" i="57" s="1"/>
  <c r="N67" i="64"/>
  <c r="N29" i="64"/>
  <c r="F27" i="69" s="1"/>
  <c r="F25" i="69"/>
  <c r="N25" i="64"/>
  <c r="F23" i="69"/>
  <c r="F39" i="57" s="1"/>
  <c r="N16" i="64"/>
  <c r="F14" i="69" s="1"/>
  <c r="N14" i="64"/>
  <c r="F12" i="69"/>
  <c r="N12" i="64"/>
  <c r="F10" i="69"/>
  <c r="F26" i="57" s="1"/>
  <c r="G26" i="57" s="1"/>
  <c r="N21" i="62"/>
  <c r="N13" i="62"/>
  <c r="N26" i="62"/>
  <c r="N22" i="62"/>
  <c r="N8" i="62"/>
  <c r="N245" i="68"/>
  <c r="N242" i="67"/>
  <c r="N125" i="67"/>
  <c r="M39" i="62" s="1"/>
  <c r="N43" i="67"/>
  <c r="M24" i="62"/>
  <c r="N248" i="67"/>
  <c r="N122" i="66"/>
  <c r="N110" i="66"/>
  <c r="L26" i="62"/>
  <c r="L14" i="62"/>
  <c r="J10" i="62"/>
  <c r="N245" i="61"/>
  <c r="N245" i="59"/>
  <c r="N110" i="56"/>
  <c r="F20" i="62"/>
  <c r="F37" i="57"/>
  <c r="N7" i="64"/>
  <c r="F34" i="57"/>
  <c r="E39" i="69"/>
  <c r="N119" i="63"/>
  <c r="E35" i="69"/>
  <c r="N136" i="63"/>
  <c r="E38" i="69"/>
  <c r="F54" i="57" s="1"/>
  <c r="E36" i="69"/>
  <c r="N67" i="63"/>
  <c r="E31" i="69"/>
  <c r="V33" i="62"/>
  <c r="U39" i="62"/>
  <c r="T30" i="62"/>
  <c r="S31" i="62"/>
  <c r="R38" i="62"/>
  <c r="Q29" i="62"/>
  <c r="Q39" i="62"/>
  <c r="P32" i="62"/>
  <c r="O29" i="62"/>
  <c r="N166" i="68"/>
  <c r="N24" i="62"/>
  <c r="N248" i="68"/>
  <c r="N233" i="68"/>
  <c r="N202" i="68"/>
  <c r="N32" i="62" s="1"/>
  <c r="N79" i="68"/>
  <c r="N122" i="68"/>
  <c r="N38" i="62"/>
  <c r="N18" i="62"/>
  <c r="N10" i="62"/>
  <c r="N65" i="67"/>
  <c r="N220" i="67"/>
  <c r="N161" i="67"/>
  <c r="N110" i="67"/>
  <c r="M36" i="62" s="1"/>
  <c r="N79" i="67"/>
  <c r="M23" i="62"/>
  <c r="M20" i="62"/>
  <c r="N188" i="67"/>
  <c r="M30" i="62"/>
  <c r="N97" i="66"/>
  <c r="N161" i="66"/>
  <c r="N202" i="66"/>
  <c r="L19" i="62"/>
  <c r="N233" i="66"/>
  <c r="L36" i="62" s="1"/>
  <c r="N212" i="66"/>
  <c r="N119" i="66"/>
  <c r="L16" i="62"/>
  <c r="L12" i="62"/>
  <c r="N248" i="65"/>
  <c r="K22" i="62"/>
  <c r="N79" i="65"/>
  <c r="K9" i="62"/>
  <c r="N122" i="61"/>
  <c r="J38" i="62" s="1"/>
  <c r="N110" i="61"/>
  <c r="N233" i="61"/>
  <c r="J16" i="62"/>
  <c r="N65" i="60"/>
  <c r="N242" i="58"/>
  <c r="N122" i="58"/>
  <c r="N245" i="58"/>
  <c r="G38" i="62"/>
  <c r="G16" i="62"/>
  <c r="N89" i="58"/>
  <c r="G33" i="62" s="1"/>
  <c r="N245" i="56"/>
  <c r="N233" i="55"/>
  <c r="N202" i="55"/>
  <c r="N194" i="53"/>
  <c r="D19" i="62"/>
  <c r="N136" i="33"/>
  <c r="D38" i="69"/>
  <c r="N194" i="68"/>
  <c r="N17" i="62"/>
  <c r="M14" i="62"/>
  <c r="M7" i="62"/>
  <c r="M16" i="62"/>
  <c r="L27" i="62"/>
  <c r="L20" i="62"/>
  <c r="N233" i="65"/>
  <c r="H250" i="65"/>
  <c r="N110" i="65"/>
  <c r="N202" i="61"/>
  <c r="N166" i="61"/>
  <c r="N97" i="61"/>
  <c r="N71" i="61"/>
  <c r="I11" i="62"/>
  <c r="N228" i="59"/>
  <c r="N194" i="59"/>
  <c r="N166" i="59"/>
  <c r="N212" i="56"/>
  <c r="N194" i="55"/>
  <c r="N110" i="53"/>
  <c r="E37" i="57"/>
  <c r="N188" i="56"/>
  <c r="N220" i="59"/>
  <c r="N38" i="61"/>
  <c r="N228" i="61"/>
  <c r="N212" i="65"/>
  <c r="N75" i="63"/>
  <c r="E32" i="69" s="1"/>
  <c r="J12" i="62"/>
  <c r="I26" i="62"/>
  <c r="N89" i="65"/>
  <c r="K33" i="62" s="1"/>
  <c r="N38" i="65"/>
  <c r="N11" i="62"/>
  <c r="N79" i="55"/>
  <c r="E32" i="62" s="1"/>
  <c r="N65" i="61"/>
  <c r="G5" i="62"/>
  <c r="N135" i="66"/>
  <c r="L6" i="62"/>
  <c r="N166" i="67"/>
  <c r="M29" i="62" s="1"/>
  <c r="N242" i="68"/>
  <c r="N105" i="65"/>
  <c r="K35" i="62" s="1"/>
  <c r="N71" i="65"/>
  <c r="N71" i="53"/>
  <c r="N125" i="53"/>
  <c r="N220" i="53"/>
  <c r="N233" i="53"/>
  <c r="N38" i="53"/>
  <c r="F31" i="69"/>
  <c r="N119" i="53"/>
  <c r="N105" i="66"/>
  <c r="N89" i="66"/>
  <c r="L33" i="62" s="1"/>
  <c r="N248" i="55"/>
  <c r="N71" i="56"/>
  <c r="N65" i="56"/>
  <c r="F30" i="62" s="1"/>
  <c r="N220" i="58"/>
  <c r="N212" i="58"/>
  <c r="G9" i="62"/>
  <c r="N125" i="59"/>
  <c r="N122" i="59"/>
  <c r="H38" i="62" s="1"/>
  <c r="N71" i="59"/>
  <c r="H31" i="62" s="1"/>
  <c r="N38" i="59"/>
  <c r="N105" i="61"/>
  <c r="J35" i="62"/>
  <c r="K14" i="62"/>
  <c r="K10" i="62"/>
  <c r="N122" i="67"/>
  <c r="H250" i="67"/>
  <c r="N161" i="68"/>
  <c r="N220" i="55"/>
  <c r="N110" i="60"/>
  <c r="I36" i="62" s="1"/>
  <c r="N97" i="60"/>
  <c r="N38" i="60"/>
  <c r="N122" i="65"/>
  <c r="N65" i="65"/>
  <c r="K30" i="62" s="1"/>
  <c r="N242" i="65"/>
  <c r="N228" i="65"/>
  <c r="N220" i="65"/>
  <c r="N194" i="65"/>
  <c r="N188" i="65"/>
  <c r="N166" i="65"/>
  <c r="N161" i="65"/>
  <c r="M22" i="62"/>
  <c r="N39" i="63"/>
  <c r="E29" i="69" s="1"/>
  <c r="F45" i="57" s="1"/>
  <c r="N122" i="55"/>
  <c r="N110" i="55"/>
  <c r="N97" i="58"/>
  <c r="N125" i="66"/>
  <c r="L39" i="62" s="1"/>
  <c r="H127" i="66"/>
  <c r="N71" i="66"/>
  <c r="N43" i="66"/>
  <c r="N38" i="66"/>
  <c r="N248" i="66"/>
  <c r="M5" i="62"/>
  <c r="N110" i="68"/>
  <c r="N36" i="62" s="1"/>
  <c r="N20" i="62"/>
  <c r="N161" i="53"/>
  <c r="H250" i="68"/>
  <c r="N161" i="58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I15" i="62"/>
  <c r="N122" i="53"/>
  <c r="D38" i="62"/>
  <c r="N161" i="61"/>
  <c r="H250" i="61"/>
  <c r="H250" i="58"/>
  <c r="G18" i="69"/>
  <c r="N79" i="58"/>
  <c r="G32" i="62" s="1"/>
  <c r="N71" i="67"/>
  <c r="E6" i="62"/>
  <c r="N188" i="55"/>
  <c r="F24" i="57"/>
  <c r="F22" i="62"/>
  <c r="N166" i="58"/>
  <c r="N220" i="61"/>
  <c r="N89" i="67"/>
  <c r="M26" i="62"/>
  <c r="N6" i="62"/>
  <c r="N43" i="53"/>
  <c r="N228" i="55"/>
  <c r="N212" i="55"/>
  <c r="E33" i="62" s="1"/>
  <c r="N161" i="55"/>
  <c r="N248" i="58"/>
  <c r="N194" i="58"/>
  <c r="M6" i="62"/>
  <c r="N34" i="33"/>
  <c r="N125" i="56"/>
  <c r="F39" i="62" s="1"/>
  <c r="N245" i="67"/>
  <c r="M38" i="62" s="1"/>
  <c r="N228" i="68"/>
  <c r="N119" i="58"/>
  <c r="H10" i="62"/>
  <c r="N125" i="60"/>
  <c r="N119" i="60"/>
  <c r="N89" i="60"/>
  <c r="I13" i="62"/>
  <c r="N125" i="65"/>
  <c r="K24" i="62"/>
  <c r="N97" i="67"/>
  <c r="M34" i="62" s="1"/>
  <c r="N9" i="62"/>
  <c r="N212" i="59"/>
  <c r="N202" i="59"/>
  <c r="N43" i="60"/>
  <c r="M10" i="62"/>
  <c r="N146" i="55"/>
  <c r="N148" i="56"/>
  <c r="H8" i="62"/>
  <c r="N147" i="59"/>
  <c r="H250" i="59"/>
  <c r="I17" i="62"/>
  <c r="N30" i="61"/>
  <c r="J21" i="62"/>
  <c r="J13" i="62"/>
  <c r="N137" i="53"/>
  <c r="D8" i="62"/>
  <c r="N5" i="62"/>
  <c r="N89" i="55"/>
  <c r="I22" i="62"/>
  <c r="G23" i="62"/>
  <c r="N65" i="68"/>
  <c r="N25" i="68"/>
  <c r="N19" i="62"/>
  <c r="N119" i="67"/>
  <c r="H127" i="53"/>
  <c r="I12" i="62"/>
  <c r="N188" i="58"/>
  <c r="N194" i="61"/>
  <c r="N194" i="67"/>
  <c r="M31" i="62" s="1"/>
  <c r="F40" i="57"/>
  <c r="G10" i="69"/>
  <c r="O166" i="68"/>
  <c r="L28" i="62"/>
  <c r="K39" i="62"/>
  <c r="G31" i="62"/>
  <c r="F5" i="69"/>
  <c r="E29" i="62"/>
  <c r="F55" i="57"/>
  <c r="I38" i="62"/>
  <c r="G37" i="57"/>
  <c r="O166" i="67"/>
  <c r="G34" i="62"/>
  <c r="F35" i="62"/>
  <c r="F37" i="62"/>
  <c r="K31" i="62"/>
  <c r="D39" i="62"/>
  <c r="H18" i="62"/>
  <c r="M37" i="62"/>
  <c r="J24" i="62"/>
  <c r="E139" i="70"/>
  <c r="E142" i="70"/>
  <c r="E141" i="70"/>
  <c r="F142" i="70"/>
  <c r="F141" i="70"/>
  <c r="F139" i="70"/>
  <c r="E140" i="70"/>
  <c r="F140" i="70"/>
  <c r="D28" i="69"/>
  <c r="H25" i="62"/>
  <c r="J36" i="62"/>
  <c r="N202" i="60"/>
  <c r="I32" i="62"/>
  <c r="Q56" i="57"/>
  <c r="N89" i="68"/>
  <c r="F25" i="57"/>
  <c r="K28" i="62"/>
  <c r="H250" i="56"/>
  <c r="G37" i="62"/>
  <c r="G18" i="62"/>
  <c r="G6" i="69"/>
  <c r="E54" i="57"/>
  <c r="G54" i="57" s="1"/>
  <c r="G38" i="69"/>
  <c r="I28" i="57"/>
  <c r="H36" i="57"/>
  <c r="J36" i="57" s="1"/>
  <c r="N119" i="55"/>
  <c r="E22" i="62"/>
  <c r="H38" i="57"/>
  <c r="N23" i="55"/>
  <c r="E17" i="62" s="1"/>
  <c r="E12" i="62"/>
  <c r="W12" i="62" s="1"/>
  <c r="N16" i="56"/>
  <c r="H127" i="56"/>
  <c r="N65" i="58"/>
  <c r="G30" i="62" s="1"/>
  <c r="M11" i="62"/>
  <c r="G20" i="69"/>
  <c r="F36" i="57"/>
  <c r="F27" i="57"/>
  <c r="J43" i="57"/>
  <c r="N220" i="60"/>
  <c r="I34" i="62"/>
  <c r="H27" i="62"/>
  <c r="G15" i="69"/>
  <c r="D28" i="62"/>
  <c r="G8" i="62"/>
  <c r="D31" i="62"/>
  <c r="N61" i="64"/>
  <c r="F30" i="69" s="1"/>
  <c r="N34" i="64"/>
  <c r="H141" i="64"/>
  <c r="N65" i="53"/>
  <c r="D30" i="62" s="1"/>
  <c r="N188" i="53"/>
  <c r="D18" i="62"/>
  <c r="I30" i="57"/>
  <c r="J8" i="62"/>
  <c r="H250" i="66"/>
  <c r="G34" i="57"/>
  <c r="P9" i="62"/>
  <c r="I16" i="76"/>
  <c r="T11" i="62"/>
  <c r="H126" i="76"/>
  <c r="F47" i="57"/>
  <c r="F42" i="57"/>
  <c r="G42" i="57" s="1"/>
  <c r="G26" i="69"/>
  <c r="N228" i="60"/>
  <c r="E21" i="62"/>
  <c r="E36" i="62"/>
  <c r="N89" i="53"/>
  <c r="D12" i="62"/>
  <c r="I42" i="57"/>
  <c r="D26" i="62"/>
  <c r="E28" i="69"/>
  <c r="O43" i="59"/>
  <c r="N127" i="59" s="1"/>
  <c r="D67" i="57" s="1"/>
  <c r="H250" i="55"/>
  <c r="I33" i="62"/>
  <c r="F13" i="62"/>
  <c r="K36" i="62"/>
  <c r="H127" i="67"/>
  <c r="F28" i="57"/>
  <c r="D32" i="62"/>
  <c r="N202" i="53"/>
  <c r="N105" i="53"/>
  <c r="H127" i="68"/>
  <c r="N13" i="65"/>
  <c r="H23" i="57" s="1"/>
  <c r="J23" i="57" s="1"/>
  <c r="H127" i="65"/>
  <c r="H29" i="57"/>
  <c r="J29" i="57" s="1"/>
  <c r="N188" i="60"/>
  <c r="I30" i="62"/>
  <c r="N138" i="60"/>
  <c r="H250" i="60"/>
  <c r="O43" i="61"/>
  <c r="J28" i="62"/>
  <c r="L29" i="62"/>
  <c r="H127" i="58"/>
  <c r="D17" i="62"/>
  <c r="H33" i="57"/>
  <c r="J33" i="57"/>
  <c r="N65" i="55"/>
  <c r="E30" i="62" s="1"/>
  <c r="N18" i="59"/>
  <c r="H12" i="62"/>
  <c r="H127" i="59"/>
  <c r="O43" i="66"/>
  <c r="O166" i="61"/>
  <c r="N97" i="53"/>
  <c r="H32" i="57"/>
  <c r="N105" i="60"/>
  <c r="I35" i="62" s="1"/>
  <c r="N248" i="60"/>
  <c r="I39" i="62" s="1"/>
  <c r="N202" i="65"/>
  <c r="K32" i="62" s="1"/>
  <c r="N188" i="68"/>
  <c r="N133" i="63"/>
  <c r="E37" i="69"/>
  <c r="F53" i="57"/>
  <c r="F27" i="70"/>
  <c r="G26" i="70" s="1"/>
  <c r="V26" i="70"/>
  <c r="H126" i="77"/>
  <c r="O28" i="62"/>
  <c r="I70" i="74"/>
  <c r="R31" i="62"/>
  <c r="I104" i="74"/>
  <c r="R35" i="62"/>
  <c r="N242" i="60"/>
  <c r="I53" i="57" s="1"/>
  <c r="N228" i="66"/>
  <c r="L35" i="62"/>
  <c r="N188" i="66"/>
  <c r="I64" i="74"/>
  <c r="S12" i="62"/>
  <c r="S32" i="62"/>
  <c r="I136" i="75"/>
  <c r="S6" i="62"/>
  <c r="H251" i="75"/>
  <c r="U35" i="62"/>
  <c r="M56" i="57"/>
  <c r="K9" i="57"/>
  <c r="D36" i="62"/>
  <c r="L38" i="62"/>
  <c r="D14" i="62"/>
  <c r="H30" i="57"/>
  <c r="J30" i="57" s="1"/>
  <c r="N105" i="55"/>
  <c r="E35" i="62"/>
  <c r="N97" i="55"/>
  <c r="E34" i="62"/>
  <c r="N71" i="55"/>
  <c r="E31" i="62"/>
  <c r="N38" i="55"/>
  <c r="I32" i="57"/>
  <c r="J32" i="57" s="1"/>
  <c r="H13" i="62"/>
  <c r="N188" i="59"/>
  <c r="J15" i="62"/>
  <c r="M8" i="62"/>
  <c r="N125" i="68"/>
  <c r="N39" i="62"/>
  <c r="N71" i="68"/>
  <c r="N31" i="62" s="1"/>
  <c r="N38" i="68"/>
  <c r="F33" i="57"/>
  <c r="H127" i="61"/>
  <c r="L37" i="62"/>
  <c r="I37" i="57"/>
  <c r="G19" i="62"/>
  <c r="W19" i="62" s="1"/>
  <c r="N105" i="59"/>
  <c r="H35" i="62"/>
  <c r="H17" i="62"/>
  <c r="N188" i="61"/>
  <c r="L32" i="62"/>
  <c r="N16" i="62"/>
  <c r="G32" i="57"/>
  <c r="V30" i="62"/>
  <c r="E20" i="62"/>
  <c r="N119" i="59"/>
  <c r="H37" i="62"/>
  <c r="N212" i="61"/>
  <c r="I49" i="57" s="1"/>
  <c r="J33" i="62"/>
  <c r="K11" i="62"/>
  <c r="L11" i="62"/>
  <c r="N23" i="62"/>
  <c r="Q35" i="62"/>
  <c r="N119" i="64"/>
  <c r="F35" i="69"/>
  <c r="N75" i="64"/>
  <c r="F32" i="69" s="1"/>
  <c r="N125" i="55"/>
  <c r="I36" i="57"/>
  <c r="K20" i="62"/>
  <c r="N111" i="63"/>
  <c r="E34" i="69" s="1"/>
  <c r="G36" i="57"/>
  <c r="D36" i="57" s="1"/>
  <c r="I136" i="71"/>
  <c r="J167" i="71"/>
  <c r="H251" i="71"/>
  <c r="I203" i="71"/>
  <c r="O32" i="62" s="1"/>
  <c r="I213" i="71"/>
  <c r="I251" i="71" s="1"/>
  <c r="E74" i="57" s="1"/>
  <c r="N166" i="56"/>
  <c r="F29" i="62"/>
  <c r="H9" i="62"/>
  <c r="N119" i="61"/>
  <c r="J27" i="62"/>
  <c r="N220" i="68"/>
  <c r="N250" i="68" s="1"/>
  <c r="E73" i="57" s="1"/>
  <c r="N34" i="62"/>
  <c r="N212" i="68"/>
  <c r="Q30" i="62"/>
  <c r="O25" i="62"/>
  <c r="O34" i="62"/>
  <c r="O36" i="62"/>
  <c r="O39" i="62"/>
  <c r="I16" i="72"/>
  <c r="J42" i="72" s="1"/>
  <c r="I126" i="72" s="1"/>
  <c r="D75" i="57" s="1"/>
  <c r="F75" i="57" s="1"/>
  <c r="H126" i="72"/>
  <c r="Q22" i="62"/>
  <c r="I40" i="57"/>
  <c r="N248" i="59"/>
  <c r="N233" i="59"/>
  <c r="I52" i="57" s="1"/>
  <c r="H36" i="62"/>
  <c r="J5" i="62"/>
  <c r="N97" i="65"/>
  <c r="K34" i="62"/>
  <c r="N65" i="66"/>
  <c r="N105" i="67"/>
  <c r="M35" i="62"/>
  <c r="N38" i="67"/>
  <c r="M28" i="62" s="1"/>
  <c r="M40" i="62" s="1"/>
  <c r="N212" i="67"/>
  <c r="M33" i="62"/>
  <c r="N202" i="67"/>
  <c r="M32" i="62" s="1"/>
  <c r="N250" i="67"/>
  <c r="E72" i="57" s="1"/>
  <c r="O37" i="62"/>
  <c r="P34" i="62"/>
  <c r="S22" i="62"/>
  <c r="M141" i="64"/>
  <c r="M27" i="62"/>
  <c r="O27" i="62"/>
  <c r="I78" i="71"/>
  <c r="I88" i="71"/>
  <c r="O33" i="62"/>
  <c r="J167" i="72"/>
  <c r="I251" i="72"/>
  <c r="E75" i="57"/>
  <c r="I118" i="73"/>
  <c r="Q37" i="62" s="1"/>
  <c r="I12" i="75"/>
  <c r="H126" i="75"/>
  <c r="M250" i="60"/>
  <c r="R9" i="62"/>
  <c r="V25" i="62"/>
  <c r="I243" i="78"/>
  <c r="V37" i="62" s="1"/>
  <c r="I13" i="71"/>
  <c r="O8" i="62" s="1"/>
  <c r="H126" i="71"/>
  <c r="P5" i="62"/>
  <c r="I167" i="74"/>
  <c r="J167" i="74" s="1"/>
  <c r="I189" i="74"/>
  <c r="I162" i="78"/>
  <c r="I195" i="78"/>
  <c r="I203" i="78"/>
  <c r="V32" i="62"/>
  <c r="I221" i="78"/>
  <c r="V34" i="62" s="1"/>
  <c r="I229" i="78"/>
  <c r="I51" i="57"/>
  <c r="I234" i="78"/>
  <c r="V36" i="62" s="1"/>
  <c r="I195" i="71"/>
  <c r="O31" i="62" s="1"/>
  <c r="I10" i="73"/>
  <c r="Q5" i="62" s="1"/>
  <c r="H126" i="73"/>
  <c r="Q11" i="62"/>
  <c r="I37" i="74"/>
  <c r="R28" i="62" s="1"/>
  <c r="I78" i="74"/>
  <c r="H48" i="57" s="1"/>
  <c r="I88" i="74"/>
  <c r="I96" i="74"/>
  <c r="I203" i="75"/>
  <c r="I243" i="75"/>
  <c r="I246" i="75"/>
  <c r="I54" i="57"/>
  <c r="T14" i="62"/>
  <c r="I162" i="76"/>
  <c r="I234" i="76"/>
  <c r="I189" i="77"/>
  <c r="I189" i="78"/>
  <c r="M250" i="56"/>
  <c r="M250" i="58"/>
  <c r="M250" i="59"/>
  <c r="M127" i="61"/>
  <c r="M127" i="67"/>
  <c r="M250" i="68"/>
  <c r="L56" i="57"/>
  <c r="K8" i="57"/>
  <c r="I221" i="74"/>
  <c r="S9" i="62"/>
  <c r="T39" i="62"/>
  <c r="I10" i="78"/>
  <c r="V5" i="62"/>
  <c r="H126" i="78"/>
  <c r="O18" i="62"/>
  <c r="O24" i="62"/>
  <c r="P12" i="62"/>
  <c r="P21" i="62"/>
  <c r="I70" i="72"/>
  <c r="P31" i="62"/>
  <c r="I104" i="72"/>
  <c r="P35" i="62" s="1"/>
  <c r="Q23" i="62"/>
  <c r="I135" i="73"/>
  <c r="J167" i="73" s="1"/>
  <c r="I251" i="73" s="1"/>
  <c r="E76" i="57" s="1"/>
  <c r="H251" i="73"/>
  <c r="I118" i="75"/>
  <c r="I121" i="75"/>
  <c r="S38" i="62" s="1"/>
  <c r="H54" i="57"/>
  <c r="J54" i="57" s="1"/>
  <c r="T12" i="62"/>
  <c r="I135" i="77"/>
  <c r="J167" i="77" s="1"/>
  <c r="I251" i="77" s="1"/>
  <c r="E80" i="57" s="1"/>
  <c r="H251" i="77"/>
  <c r="I243" i="77"/>
  <c r="I246" i="77"/>
  <c r="U38" i="62" s="1"/>
  <c r="V22" i="62"/>
  <c r="I167" i="78"/>
  <c r="J167" i="78" s="1"/>
  <c r="I251" i="78" s="1"/>
  <c r="E81" i="57" s="1"/>
  <c r="V38" i="62"/>
  <c r="I104" i="71"/>
  <c r="O35" i="62"/>
  <c r="I78" i="73"/>
  <c r="Q32" i="62" s="1"/>
  <c r="I88" i="73"/>
  <c r="Q33" i="62"/>
  <c r="I11" i="74"/>
  <c r="R6" i="62" s="1"/>
  <c r="H126" i="74"/>
  <c r="R14" i="62"/>
  <c r="R20" i="62"/>
  <c r="R26" i="62"/>
  <c r="S27" i="62"/>
  <c r="I88" i="75"/>
  <c r="I118" i="76"/>
  <c r="I167" i="76"/>
  <c r="T29" i="62" s="1"/>
  <c r="U5" i="62"/>
  <c r="U24" i="62"/>
  <c r="I118" i="77"/>
  <c r="U37" i="62" s="1"/>
  <c r="I203" i="77"/>
  <c r="I213" i="77"/>
  <c r="U33" i="62" s="1"/>
  <c r="I213" i="74"/>
  <c r="R33" i="62" s="1"/>
  <c r="I64" i="75"/>
  <c r="S30" i="62" s="1"/>
  <c r="T9" i="62"/>
  <c r="I78" i="76"/>
  <c r="I42" i="77"/>
  <c r="J42" i="77" s="1"/>
  <c r="I78" i="77"/>
  <c r="I70" i="78"/>
  <c r="V31" i="62"/>
  <c r="I104" i="78"/>
  <c r="Q12" i="62"/>
  <c r="I96" i="76"/>
  <c r="I109" i="76"/>
  <c r="T36" i="62" s="1"/>
  <c r="I213" i="76"/>
  <c r="I243" i="76"/>
  <c r="T37" i="62" s="1"/>
  <c r="I37" i="77"/>
  <c r="V26" i="62"/>
  <c r="U56" i="57"/>
  <c r="Q15" i="62"/>
  <c r="I118" i="74"/>
  <c r="R37" i="62" s="1"/>
  <c r="I203" i="76"/>
  <c r="U18" i="62"/>
  <c r="M250" i="55"/>
  <c r="M127" i="56"/>
  <c r="M127" i="60"/>
  <c r="M250" i="67"/>
  <c r="M127" i="68"/>
  <c r="T56" i="57"/>
  <c r="S56" i="57"/>
  <c r="I167" i="75"/>
  <c r="J167" i="75" s="1"/>
  <c r="I251" i="75" s="1"/>
  <c r="E78" i="57" s="1"/>
  <c r="I213" i="75"/>
  <c r="T18" i="62"/>
  <c r="I221" i="76"/>
  <c r="T34" i="62" s="1"/>
  <c r="U16" i="62"/>
  <c r="F10" i="62"/>
  <c r="H26" i="57"/>
  <c r="H30" i="62"/>
  <c r="J167" i="76"/>
  <c r="I251" i="76" s="1"/>
  <c r="E79" i="57" s="1"/>
  <c r="J42" i="74"/>
  <c r="N30" i="62"/>
  <c r="N127" i="66"/>
  <c r="D71" i="57" s="1"/>
  <c r="O166" i="56"/>
  <c r="N250" i="56" s="1"/>
  <c r="E65" i="57" s="1"/>
  <c r="V35" i="62"/>
  <c r="W26" i="62"/>
  <c r="H39" i="62"/>
  <c r="U32" i="62"/>
  <c r="V28" i="62"/>
  <c r="P11" i="62"/>
  <c r="H27" i="57"/>
  <c r="D35" i="62"/>
  <c r="H22" i="57"/>
  <c r="E39" i="62"/>
  <c r="N28" i="62"/>
  <c r="O43" i="56"/>
  <c r="N127" i="56" s="1"/>
  <c r="D65" i="57" s="1"/>
  <c r="F65" i="57" s="1"/>
  <c r="U28" i="62"/>
  <c r="R30" i="62"/>
  <c r="S37" i="62"/>
  <c r="O6" i="62"/>
  <c r="I22" i="57"/>
  <c r="K7" i="62"/>
  <c r="H28" i="57"/>
  <c r="J28" i="57"/>
  <c r="N33" i="62"/>
  <c r="E44" i="57"/>
  <c r="D34" i="62"/>
  <c r="I9" i="62"/>
  <c r="E28" i="62"/>
  <c r="O43" i="55"/>
  <c r="N127" i="55" s="1"/>
  <c r="D64" i="57" s="1"/>
  <c r="F64" i="57" s="1"/>
  <c r="T32" i="62"/>
  <c r="S7" i="62"/>
  <c r="D33" i="62"/>
  <c r="F28" i="69"/>
  <c r="F44" i="57" s="1"/>
  <c r="O39" i="64"/>
  <c r="N141" i="64" s="1"/>
  <c r="H47" i="57"/>
  <c r="I25" i="57"/>
  <c r="E37" i="62"/>
  <c r="J22" i="57"/>
  <c r="D21" i="82"/>
  <c r="D5" i="62" l="1"/>
  <c r="W5" i="62" s="1"/>
  <c r="H250" i="53"/>
  <c r="O166" i="53"/>
  <c r="N250" i="53" s="1"/>
  <c r="E63" i="57" s="1"/>
  <c r="O43" i="53"/>
  <c r="N127" i="53" s="1"/>
  <c r="D63" i="57" s="1"/>
  <c r="G34" i="69"/>
  <c r="E47" i="57"/>
  <c r="G47" i="57" s="1"/>
  <c r="G31" i="69"/>
  <c r="N39" i="33"/>
  <c r="D29" i="69" s="1"/>
  <c r="E39" i="57"/>
  <c r="G39" i="57" s="1"/>
  <c r="G23" i="69"/>
  <c r="E33" i="57"/>
  <c r="G33" i="57" s="1"/>
  <c r="D33" i="57" s="1"/>
  <c r="G17" i="69"/>
  <c r="E27" i="57"/>
  <c r="G11" i="69"/>
  <c r="E38" i="57"/>
  <c r="G38" i="57" s="1"/>
  <c r="G22" i="69"/>
  <c r="E35" i="57"/>
  <c r="G19" i="69"/>
  <c r="E25" i="57"/>
  <c r="G25" i="57" s="1"/>
  <c r="G9" i="69"/>
  <c r="D32" i="57"/>
  <c r="G27" i="57"/>
  <c r="G24" i="69"/>
  <c r="G40" i="57"/>
  <c r="D26" i="57"/>
  <c r="G16" i="69"/>
  <c r="G35" i="57"/>
  <c r="G7" i="69"/>
  <c r="G23" i="57"/>
  <c r="D23" i="57" s="1"/>
  <c r="E40" i="69"/>
  <c r="F50" i="57"/>
  <c r="G50" i="57" s="1"/>
  <c r="H141" i="63"/>
  <c r="F49" i="57"/>
  <c r="E53" i="57"/>
  <c r="G53" i="57" s="1"/>
  <c r="G37" i="69"/>
  <c r="G36" i="69"/>
  <c r="G35" i="69"/>
  <c r="E49" i="57"/>
  <c r="G33" i="69"/>
  <c r="G32" i="69"/>
  <c r="G8" i="69"/>
  <c r="D5" i="69"/>
  <c r="O39" i="33"/>
  <c r="G12" i="69"/>
  <c r="E28" i="57"/>
  <c r="G28" i="57" s="1"/>
  <c r="D28" i="57" s="1"/>
  <c r="G44" i="57"/>
  <c r="D54" i="57"/>
  <c r="H49" i="57"/>
  <c r="J49" i="57" s="1"/>
  <c r="G27" i="70"/>
  <c r="H26" i="70" s="1"/>
  <c r="W26" i="70"/>
  <c r="W20" i="62"/>
  <c r="H24" i="57"/>
  <c r="R34" i="62"/>
  <c r="J42" i="71"/>
  <c r="I126" i="71" s="1"/>
  <c r="D74" i="57" s="1"/>
  <c r="F74" i="57" s="1"/>
  <c r="N127" i="61"/>
  <c r="D69" i="57" s="1"/>
  <c r="I21" i="57"/>
  <c r="J21" i="57" s="1"/>
  <c r="U29" i="62"/>
  <c r="S33" i="62"/>
  <c r="R29" i="62"/>
  <c r="L30" i="62"/>
  <c r="J37" i="62"/>
  <c r="J42" i="73"/>
  <c r="I126" i="73" s="1"/>
  <c r="D76" i="57" s="1"/>
  <c r="F76" i="57" s="1"/>
  <c r="J30" i="62"/>
  <c r="W30" i="62" s="1"/>
  <c r="D11" i="62"/>
  <c r="W11" i="62" s="1"/>
  <c r="I37" i="62"/>
  <c r="H31" i="57"/>
  <c r="I24" i="57"/>
  <c r="F48" i="57"/>
  <c r="G48" i="57" s="1"/>
  <c r="I34" i="57"/>
  <c r="F52" i="57"/>
  <c r="G52" i="57" s="1"/>
  <c r="O43" i="58"/>
  <c r="N127" i="58" s="1"/>
  <c r="D66" i="57" s="1"/>
  <c r="D29" i="62"/>
  <c r="O166" i="58"/>
  <c r="N250" i="58" s="1"/>
  <c r="E66" i="57" s="1"/>
  <c r="J31" i="62"/>
  <c r="O166" i="66"/>
  <c r="F29" i="57"/>
  <c r="G29" i="57" s="1"/>
  <c r="D29" i="57" s="1"/>
  <c r="G13" i="69"/>
  <c r="D9" i="62"/>
  <c r="W9" i="62" s="1"/>
  <c r="H25" i="57"/>
  <c r="J25" i="57" s="1"/>
  <c r="I27" i="57"/>
  <c r="J27" i="57" s="1"/>
  <c r="D27" i="57" s="1"/>
  <c r="H34" i="57"/>
  <c r="J34" i="57" s="1"/>
  <c r="D34" i="57" s="1"/>
  <c r="I35" i="57"/>
  <c r="E27" i="62"/>
  <c r="G24" i="62"/>
  <c r="G6" i="62"/>
  <c r="J11" i="62"/>
  <c r="I31" i="57"/>
  <c r="H39" i="57"/>
  <c r="J39" i="57" s="1"/>
  <c r="D39" i="57" s="1"/>
  <c r="F51" i="57"/>
  <c r="G51" i="57" s="1"/>
  <c r="J34" i="62"/>
  <c r="F30" i="57"/>
  <c r="G30" i="57" s="1"/>
  <c r="D30" i="57" s="1"/>
  <c r="G14" i="69"/>
  <c r="F43" i="57"/>
  <c r="G43" i="57" s="1"/>
  <c r="D43" i="57" s="1"/>
  <c r="G27" i="69"/>
  <c r="H41" i="57"/>
  <c r="J41" i="57" s="1"/>
  <c r="D25" i="62"/>
  <c r="I38" i="57"/>
  <c r="J38" i="57" s="1"/>
  <c r="D38" i="57" s="1"/>
  <c r="E24" i="62"/>
  <c r="H40" i="57"/>
  <c r="J40" i="57" s="1"/>
  <c r="D40" i="57" s="1"/>
  <c r="E16" i="62"/>
  <c r="W16" i="62" s="1"/>
  <c r="E8" i="62"/>
  <c r="I16" i="62"/>
  <c r="G28" i="69"/>
  <c r="O43" i="67"/>
  <c r="N127" i="67" s="1"/>
  <c r="D72" i="57" s="1"/>
  <c r="F72" i="57" s="1"/>
  <c r="I46" i="57"/>
  <c r="H37" i="57"/>
  <c r="J37" i="57" s="1"/>
  <c r="D37" i="57" s="1"/>
  <c r="H35" i="57"/>
  <c r="J35" i="57" s="1"/>
  <c r="D35" i="57" s="1"/>
  <c r="D27" i="62"/>
  <c r="O166" i="65"/>
  <c r="N250" i="65" s="1"/>
  <c r="E70" i="57" s="1"/>
  <c r="H28" i="62"/>
  <c r="F31" i="62"/>
  <c r="D37" i="62"/>
  <c r="E55" i="57"/>
  <c r="G55" i="57" s="1"/>
  <c r="G39" i="69"/>
  <c r="D10" i="62"/>
  <c r="D7" i="62"/>
  <c r="H42" i="57"/>
  <c r="J42" i="57" s="1"/>
  <c r="D42" i="57" s="1"/>
  <c r="F25" i="62"/>
  <c r="F16" i="62"/>
  <c r="N161" i="59"/>
  <c r="I24" i="62"/>
  <c r="N194" i="60"/>
  <c r="I31" i="62" s="1"/>
  <c r="W31" i="62" s="1"/>
  <c r="N194" i="66"/>
  <c r="L31" i="62" s="1"/>
  <c r="H127" i="55"/>
  <c r="H127" i="60"/>
  <c r="N248" i="61"/>
  <c r="I55" i="57" s="1"/>
  <c r="L15" i="62"/>
  <c r="W15" i="62" s="1"/>
  <c r="L10" i="62"/>
  <c r="N220" i="66"/>
  <c r="N119" i="68"/>
  <c r="N37" i="62" s="1"/>
  <c r="F41" i="57"/>
  <c r="G41" i="57" s="1"/>
  <c r="D41" i="57" s="1"/>
  <c r="G25" i="69"/>
  <c r="J6" i="62"/>
  <c r="K13" i="62"/>
  <c r="O39" i="63"/>
  <c r="N141" i="63" s="1"/>
  <c r="N166" i="60"/>
  <c r="N43" i="65"/>
  <c r="N105" i="68"/>
  <c r="N35" i="62" s="1"/>
  <c r="W35" i="62" s="1"/>
  <c r="N7" i="62"/>
  <c r="N61" i="63"/>
  <c r="E30" i="69" s="1"/>
  <c r="F22" i="57"/>
  <c r="N61" i="33"/>
  <c r="N43" i="68"/>
  <c r="O17" i="62"/>
  <c r="W17" i="62" s="1"/>
  <c r="P7" i="62"/>
  <c r="P18" i="62"/>
  <c r="W18" i="62" s="1"/>
  <c r="P27" i="62"/>
  <c r="Q6" i="62"/>
  <c r="Q40" i="62" s="1"/>
  <c r="O20" i="62"/>
  <c r="O38" i="62"/>
  <c r="W38" i="62" s="1"/>
  <c r="P17" i="62"/>
  <c r="P33" i="62"/>
  <c r="W33" i="62" s="1"/>
  <c r="Q28" i="62"/>
  <c r="T13" i="62"/>
  <c r="I88" i="76"/>
  <c r="T33" i="62" s="1"/>
  <c r="U13" i="62"/>
  <c r="I64" i="77"/>
  <c r="U30" i="62" s="1"/>
  <c r="I109" i="77"/>
  <c r="V13" i="62"/>
  <c r="V16" i="62"/>
  <c r="V39" i="62"/>
  <c r="M127" i="53"/>
  <c r="M250" i="61"/>
  <c r="H251" i="76"/>
  <c r="I124" i="74"/>
  <c r="I203" i="74"/>
  <c r="I251" i="74" s="1"/>
  <c r="E77" i="57" s="1"/>
  <c r="S8" i="62"/>
  <c r="S14" i="62"/>
  <c r="W14" i="62" s="1"/>
  <c r="S24" i="62"/>
  <c r="I124" i="75"/>
  <c r="S39" i="62" s="1"/>
  <c r="T10" i="62"/>
  <c r="T25" i="62"/>
  <c r="I37" i="76"/>
  <c r="V27" i="62"/>
  <c r="M127" i="55"/>
  <c r="M250" i="65"/>
  <c r="M127" i="66"/>
  <c r="I42" i="75"/>
  <c r="I96" i="75"/>
  <c r="S34" i="62" s="1"/>
  <c r="I104" i="76"/>
  <c r="T35" i="62" s="1"/>
  <c r="U34" i="62"/>
  <c r="I42" i="78"/>
  <c r="M127" i="65"/>
  <c r="K56" i="57"/>
  <c r="K7" i="57" s="1"/>
  <c r="D20" i="82"/>
  <c r="N56" i="57"/>
  <c r="K10" i="57" s="1"/>
  <c r="L7" i="57"/>
  <c r="M7" i="57" s="1"/>
  <c r="L11" i="57"/>
  <c r="M11" i="57" s="1"/>
  <c r="D23" i="82"/>
  <c r="D30" i="69"/>
  <c r="H141" i="33"/>
  <c r="F63" i="57" l="1"/>
  <c r="D40" i="69"/>
  <c r="E45" i="57"/>
  <c r="G45" i="57" s="1"/>
  <c r="G29" i="69"/>
  <c r="D25" i="57"/>
  <c r="G49" i="57"/>
  <c r="D49" i="57" s="1"/>
  <c r="N141" i="33"/>
  <c r="G5" i="69"/>
  <c r="E21" i="57"/>
  <c r="G21" i="57" s="1"/>
  <c r="D21" i="57" s="1"/>
  <c r="K11" i="57"/>
  <c r="S29" i="62"/>
  <c r="J42" i="75"/>
  <c r="I126" i="75" s="1"/>
  <c r="D78" i="57" s="1"/>
  <c r="F78" i="57" s="1"/>
  <c r="U36" i="62"/>
  <c r="W36" i="62" s="1"/>
  <c r="H52" i="57"/>
  <c r="J52" i="57" s="1"/>
  <c r="D52" i="57" s="1"/>
  <c r="X26" i="70"/>
  <c r="H27" i="70"/>
  <c r="I26" i="70" s="1"/>
  <c r="O40" i="62"/>
  <c r="H40" i="62"/>
  <c r="T28" i="62"/>
  <c r="W28" i="62" s="1"/>
  <c r="J42" i="76"/>
  <c r="I126" i="76" s="1"/>
  <c r="D79" i="57" s="1"/>
  <c r="F79" i="57" s="1"/>
  <c r="R39" i="62"/>
  <c r="I126" i="74"/>
  <c r="D77" i="57" s="1"/>
  <c r="F77" i="57" s="1"/>
  <c r="P40" i="62"/>
  <c r="G22" i="57"/>
  <c r="D22" i="57" s="1"/>
  <c r="K29" i="62"/>
  <c r="K40" i="62" s="1"/>
  <c r="H45" i="57"/>
  <c r="O43" i="65"/>
  <c r="N127" i="65" s="1"/>
  <c r="D70" i="57" s="1"/>
  <c r="J40" i="62"/>
  <c r="L34" i="62"/>
  <c r="I50" i="57"/>
  <c r="H44" i="57"/>
  <c r="J44" i="57" s="1"/>
  <c r="D44" i="57" s="1"/>
  <c r="J39" i="62"/>
  <c r="N250" i="66"/>
  <c r="E71" i="57" s="1"/>
  <c r="F71" i="57" s="1"/>
  <c r="F66" i="57"/>
  <c r="I48" i="57"/>
  <c r="J48" i="57" s="1"/>
  <c r="D48" i="57" s="1"/>
  <c r="W13" i="62"/>
  <c r="H50" i="57"/>
  <c r="J50" i="57" s="1"/>
  <c r="D50" i="57" s="1"/>
  <c r="I126" i="77"/>
  <c r="D80" i="57" s="1"/>
  <c r="F80" i="57" s="1"/>
  <c r="N250" i="61"/>
  <c r="E69" i="57" s="1"/>
  <c r="U40" i="62"/>
  <c r="F46" i="57"/>
  <c r="F56" i="57" s="1"/>
  <c r="D8" i="57" s="1"/>
  <c r="I45" i="57"/>
  <c r="I56" i="57" s="1"/>
  <c r="D11" i="57" s="1"/>
  <c r="O166" i="60"/>
  <c r="N250" i="60" s="1"/>
  <c r="E68" i="57" s="1"/>
  <c r="F68" i="57" s="1"/>
  <c r="I29" i="62"/>
  <c r="W29" i="62" s="1"/>
  <c r="L40" i="62"/>
  <c r="O166" i="59"/>
  <c r="N250" i="59" s="1"/>
  <c r="E67" i="57" s="1"/>
  <c r="F67" i="57" s="1"/>
  <c r="I44" i="57"/>
  <c r="D40" i="62"/>
  <c r="W7" i="62"/>
  <c r="W37" i="62"/>
  <c r="W27" i="62"/>
  <c r="I40" i="62"/>
  <c r="W24" i="62"/>
  <c r="W34" i="62"/>
  <c r="J31" i="57"/>
  <c r="D31" i="57" s="1"/>
  <c r="R32" i="62"/>
  <c r="W32" i="62" s="1"/>
  <c r="H53" i="57"/>
  <c r="J53" i="57" s="1"/>
  <c r="D53" i="57" s="1"/>
  <c r="H55" i="57"/>
  <c r="J55" i="57" s="1"/>
  <c r="D55" i="57" s="1"/>
  <c r="T40" i="62"/>
  <c r="S40" i="62"/>
  <c r="N29" i="62"/>
  <c r="N40" i="62" s="1"/>
  <c r="O43" i="68"/>
  <c r="N127" i="68" s="1"/>
  <c r="D73" i="57" s="1"/>
  <c r="F73" i="57" s="1"/>
  <c r="F40" i="62"/>
  <c r="W10" i="62"/>
  <c r="W8" i="62"/>
  <c r="E40" i="62"/>
  <c r="W6" i="62"/>
  <c r="G40" i="62"/>
  <c r="F69" i="57"/>
  <c r="J24" i="57"/>
  <c r="D24" i="57" s="1"/>
  <c r="I47" i="57"/>
  <c r="J47" i="57" s="1"/>
  <c r="D47" i="57" s="1"/>
  <c r="H46" i="57"/>
  <c r="J46" i="57" s="1"/>
  <c r="H51" i="57"/>
  <c r="J51" i="57" s="1"/>
  <c r="D51" i="57" s="1"/>
  <c r="V29" i="62"/>
  <c r="V40" i="62" s="1"/>
  <c r="J42" i="78"/>
  <c r="I126" i="78" s="1"/>
  <c r="D81" i="57" s="1"/>
  <c r="F81" i="57" s="1"/>
  <c r="W25" i="62"/>
  <c r="E46" i="57"/>
  <c r="G30" i="69"/>
  <c r="G40" i="69" l="1"/>
  <c r="W40" i="62"/>
  <c r="E82" i="57"/>
  <c r="F82" i="57"/>
  <c r="F70" i="57"/>
  <c r="D82" i="57"/>
  <c r="R40" i="62"/>
  <c r="I27" i="70"/>
  <c r="J26" i="70" s="1"/>
  <c r="Y26" i="70"/>
  <c r="J56" i="57"/>
  <c r="J45" i="57"/>
  <c r="D45" i="57" s="1"/>
  <c r="H56" i="57"/>
  <c r="D10" i="57" s="1"/>
  <c r="W39" i="62"/>
  <c r="G46" i="57"/>
  <c r="E56" i="57"/>
  <c r="D7" i="57" s="1"/>
  <c r="J27" i="70" l="1"/>
  <c r="K26" i="70" s="1"/>
  <c r="Z26" i="70"/>
  <c r="D12" i="57"/>
  <c r="G56" i="57"/>
  <c r="D46" i="57"/>
  <c r="D56" i="57" s="1"/>
  <c r="D9" i="57"/>
  <c r="K27" i="70" l="1"/>
  <c r="L26" i="70" s="1"/>
  <c r="AA26" i="70"/>
  <c r="D13" i="57"/>
  <c r="E10" i="57" l="1"/>
  <c r="G10" i="57" s="1"/>
  <c r="E11" i="57"/>
  <c r="E12" i="57"/>
  <c r="G12" i="57" s="1"/>
  <c r="E9" i="57"/>
  <c r="G9" i="57" s="1"/>
  <c r="E8" i="57"/>
  <c r="L27" i="70"/>
  <c r="M26" i="70" s="1"/>
  <c r="AB26" i="70"/>
  <c r="E13" i="57"/>
  <c r="E7" i="57"/>
  <c r="AC26" i="70" l="1"/>
  <c r="M27" i="70"/>
  <c r="N26" i="70" s="1"/>
  <c r="AD26" i="70" l="1"/>
  <c r="N27" i="70"/>
  <c r="O26" i="70" s="1"/>
  <c r="O27" i="70" l="1"/>
  <c r="P26" i="70" s="1"/>
  <c r="AE26" i="70"/>
  <c r="P27" i="70" l="1"/>
  <c r="Q26" i="70" s="1"/>
  <c r="AF26" i="70"/>
  <c r="AG26" i="70" l="1"/>
  <c r="Q27" i="70"/>
  <c r="F53" i="70" s="1"/>
  <c r="V53" i="70" l="1"/>
  <c r="F54" i="70"/>
  <c r="G53" i="70" s="1"/>
  <c r="W53" i="70" l="1"/>
  <c r="G54" i="70"/>
  <c r="H53" i="70" s="1"/>
  <c r="H54" i="70" l="1"/>
  <c r="I53" i="70" s="1"/>
  <c r="X53" i="70"/>
  <c r="I54" i="70" l="1"/>
  <c r="J53" i="70" s="1"/>
  <c r="Y53" i="70"/>
  <c r="Z53" i="70" l="1"/>
  <c r="J54" i="70"/>
  <c r="K53" i="70" s="1"/>
  <c r="K54" i="70" l="1"/>
  <c r="L53" i="70" s="1"/>
  <c r="AA53" i="70"/>
  <c r="AB53" i="70" l="1"/>
  <c r="L54" i="70"/>
  <c r="M53" i="70" s="1"/>
  <c r="AC53" i="70" l="1"/>
  <c r="M54" i="70"/>
  <c r="N53" i="70" s="1"/>
  <c r="AD53" i="70" l="1"/>
  <c r="N54" i="70"/>
  <c r="O53" i="70" s="1"/>
  <c r="O54" i="70" l="1"/>
  <c r="P53" i="70" s="1"/>
  <c r="AE53" i="70"/>
  <c r="AF53" i="70" l="1"/>
  <c r="P54" i="70"/>
  <c r="Q53" i="70" s="1"/>
  <c r="Q54" i="70" l="1"/>
  <c r="F80" i="70" s="1"/>
  <c r="AG53" i="70"/>
  <c r="V80" i="70" l="1"/>
  <c r="F81" i="70"/>
  <c r="G80" i="70" s="1"/>
  <c r="G81" i="70" l="1"/>
  <c r="H80" i="70" s="1"/>
  <c r="W80" i="70"/>
  <c r="X80" i="70" l="1"/>
  <c r="H81" i="70"/>
  <c r="I80" i="70" s="1"/>
  <c r="Y80" i="70" l="1"/>
  <c r="I81" i="70"/>
  <c r="J80" i="70" s="1"/>
  <c r="Z80" i="70" l="1"/>
  <c r="J81" i="70"/>
  <c r="K80" i="70" s="1"/>
  <c r="K81" i="70" l="1"/>
  <c r="L80" i="70" s="1"/>
  <c r="AA80" i="70"/>
  <c r="L81" i="70" l="1"/>
  <c r="M80" i="70" s="1"/>
  <c r="AB80" i="70"/>
  <c r="M81" i="70" l="1"/>
  <c r="N80" i="70" s="1"/>
  <c r="AC80" i="70"/>
  <c r="AD80" i="70" l="1"/>
  <c r="N81" i="70"/>
  <c r="O80" i="70" s="1"/>
  <c r="O81" i="70" l="1"/>
  <c r="P80" i="70" s="1"/>
  <c r="AE80" i="70"/>
  <c r="AF80" i="70" l="1"/>
  <c r="P81" i="70"/>
  <c r="Q80" i="70" s="1"/>
  <c r="AG80" i="70" l="1"/>
  <c r="Q81" i="70"/>
  <c r="F107" i="70" s="1"/>
  <c r="V107" i="70" l="1"/>
  <c r="F108" i="70"/>
  <c r="G107" i="70" s="1"/>
  <c r="W107" i="70" l="1"/>
  <c r="G108" i="70"/>
  <c r="H107" i="70" s="1"/>
  <c r="X107" i="70" l="1"/>
  <c r="H108" i="70"/>
  <c r="I107" i="70" s="1"/>
  <c r="Y107" i="70" l="1"/>
  <c r="I108" i="70"/>
  <c r="J107" i="70" s="1"/>
  <c r="Z107" i="70" l="1"/>
  <c r="J108" i="70"/>
  <c r="K107" i="70" s="1"/>
  <c r="K108" i="70" l="1"/>
  <c r="L107" i="70" s="1"/>
  <c r="AA107" i="70"/>
  <c r="L108" i="70" l="1"/>
  <c r="M107" i="70" s="1"/>
  <c r="AB107" i="70"/>
  <c r="AC107" i="70" l="1"/>
  <c r="M108" i="70"/>
  <c r="N107" i="70" s="1"/>
  <c r="AD107" i="70" l="1"/>
  <c r="N108" i="70"/>
  <c r="O107" i="70" s="1"/>
  <c r="O108" i="70" l="1"/>
  <c r="P107" i="70" s="1"/>
  <c r="AE107" i="70"/>
  <c r="AF107" i="70" l="1"/>
  <c r="P108" i="70"/>
  <c r="Q107" i="70" s="1"/>
  <c r="AG107" i="70" l="1"/>
  <c r="Q108" i="70"/>
  <c r="F134" i="70" s="1"/>
  <c r="V134" i="70" l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L135" i="70" l="1"/>
  <c r="M134" i="70" s="1"/>
  <c r="AB134" i="70"/>
  <c r="M135" i="70" l="1"/>
  <c r="N134" i="70" s="1"/>
  <c r="AC134" i="70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AG134" i="70"/>
</calcChain>
</file>

<file path=xl/comments1.xml><?xml version="1.0" encoding="utf-8"?>
<comments xmlns="http://schemas.openxmlformats.org/spreadsheetml/2006/main">
  <authors>
    <author>Constanza Perez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Los montos deben ser coherentes con los valores del presuspuesto total.
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0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1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2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3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4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15.xml><?xml version="1.0" encoding="utf-8"?>
<comments xmlns="http://schemas.openxmlformats.org/spreadsheetml/2006/main">
  <authors>
    <author>Constanza Perez</author>
  </authors>
  <commentList>
    <comment ref="K11" authorId="0">
      <text>
        <r>
          <rPr>
            <b/>
            <sz val="10"/>
            <color indexed="81"/>
            <rFont val="Tahoma"/>
            <family val="2"/>
          </rPr>
          <t>El Total FIA (celda K11), debe ser igual al Total FIA (celda D9), en caso contrario la celda marcará letras rojas.</t>
        </r>
      </text>
    </comment>
  </commentList>
</comments>
</file>

<file path=xl/comments2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3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4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5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6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7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8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comments9.xml><?xml version="1.0" encoding="utf-8"?>
<comments xmlns="http://schemas.openxmlformats.org/spreadsheetml/2006/main">
  <authors>
    <author>Constanza Perez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6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6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0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I133" authorId="0">
      <text>
        <r>
          <rPr>
            <b/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J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K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L133" authorId="0">
      <text>
        <r>
          <rPr>
            <sz val="9"/>
            <color indexed="81"/>
            <rFont val="Tahoma"/>
            <family val="2"/>
          </rPr>
          <t>Indique como se distribuye el monto total del subítem por etapa.</t>
        </r>
      </text>
    </comment>
    <comment ref="M133" authorId="0">
      <text>
        <r>
          <rPr>
            <b/>
            <sz val="10"/>
            <color indexed="81"/>
            <rFont val="Tahoma"/>
            <family val="2"/>
          </rPr>
          <t>Total Etapas (columna M) debe ser igual que Total Detalle (Columna H)</t>
        </r>
      </text>
    </comment>
  </commentList>
</comments>
</file>

<file path=xl/sharedStrings.xml><?xml version="1.0" encoding="utf-8"?>
<sst xmlns="http://schemas.openxmlformats.org/spreadsheetml/2006/main" count="1890" uniqueCount="229">
  <si>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</si>
  <si>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</si>
  <si>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</si>
  <si>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</si>
  <si>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</si>
  <si>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</si>
  <si>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</si>
  <si>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</si>
  <si>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</si>
  <si>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</si>
  <si>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</si>
  <si>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</si>
  <si>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</si>
  <si>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</si>
  <si>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</si>
  <si>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</si>
  <si>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</si>
  <si>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</si>
  <si>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</si>
  <si>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</si>
  <si>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</si>
  <si>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</si>
  <si>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</si>
  <si>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</si>
  <si>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</si>
  <si>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</si>
  <si>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</si>
  <si>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</si>
  <si>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</si>
  <si>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</si>
  <si>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</si>
  <si>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</si>
  <si>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</si>
  <si>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</si>
  <si>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</si>
  <si>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</si>
  <si>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</si>
  <si>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</si>
  <si>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</si>
  <si>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</si>
  <si>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</si>
  <si>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</si>
  <si>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</si>
  <si>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</si>
  <si>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</si>
  <si>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</si>
  <si>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</si>
  <si>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</si>
  <si>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</si>
  <si>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</si>
  <si>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</si>
  <si>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</si>
  <si>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</si>
  <si>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</si>
  <si>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</si>
  <si>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</si>
  <si>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</si>
  <si>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</si>
  <si>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</si>
  <si>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</si>
  <si>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</si>
  <si>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</si>
  <si>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</si>
  <si>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</si>
  <si>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</si>
  <si>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</si>
  <si>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</si>
  <si>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</si>
  <si>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</si>
  <si>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</si>
  <si>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</si>
  <si>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AÑO</t>
  </si>
  <si>
    <t>RUT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</si>
  <si>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</si>
  <si>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</si>
  <si>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</si>
  <si>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</si>
  <si>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</si>
  <si>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</si>
  <si>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</si>
  <si>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</si>
  <si>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</si>
  <si>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</si>
  <si>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</si>
  <si>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</si>
  <si>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</si>
  <si>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</si>
  <si>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</si>
  <si>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</si>
  <si>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</si>
  <si>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</si>
  <si>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</si>
  <si>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</si>
  <si>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</si>
  <si>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</si>
  <si>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</si>
  <si>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</si>
  <si>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</si>
  <si>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</si>
  <si>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</si>
  <si>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</si>
  <si>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</si>
  <si>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</si>
  <si>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</si>
  <si>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</si>
  <si>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</si>
  <si>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</si>
  <si>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</si>
  <si>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</si>
  <si>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</si>
  <si>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</si>
  <si>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</si>
  <si>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</si>
  <si>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</si>
  <si>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</si>
  <si>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</si>
  <si>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</si>
  <si>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</si>
  <si>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</si>
  <si>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</si>
  <si>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</si>
  <si>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</si>
  <si>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</si>
  <si>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</si>
  <si>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</si>
  <si>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</si>
  <si>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</si>
  <si>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</si>
  <si>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</si>
  <si>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</si>
  <si>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</si>
  <si>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</si>
  <si>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Etapa 1</t>
  </si>
  <si>
    <t>Etapa 2</t>
  </si>
  <si>
    <t>Etapa 3</t>
  </si>
  <si>
    <t>Etapa 4</t>
  </si>
  <si>
    <t>Aporte FIA por etapa</t>
  </si>
  <si>
    <t>Aporte FIA por etapa ($)</t>
  </si>
  <si>
    <t>INSTRUCCIONES DE USO</t>
  </si>
  <si>
    <t xml:space="preserve">MEMORIA DE CÁLCULO </t>
  </si>
  <si>
    <t>Verificador</t>
  </si>
  <si>
    <t>Opción A</t>
  </si>
  <si>
    <t>Opción B</t>
  </si>
  <si>
    <t>Opción C</t>
  </si>
  <si>
    <t>Opción D</t>
  </si>
  <si>
    <t>BIEN PUBLICO</t>
  </si>
  <si>
    <t>Aporte contraparte por etapa ($)</t>
  </si>
  <si>
    <t>Nombre hoja</t>
  </si>
  <si>
    <t>OBJETIVO DE MEMORIA CÁLCULO</t>
  </si>
  <si>
    <t>Tipo de iniciativa</t>
  </si>
  <si>
    <t>Opción de postulación</t>
  </si>
  <si>
    <t>Tiempo de dedicación de RRHH</t>
  </si>
  <si>
    <t>Memoria Aporte FIA al Ejecutor</t>
  </si>
  <si>
    <t>Memoria Aporte FIA a Asociado X</t>
  </si>
  <si>
    <t>Memoria Aporte del Ejecutor</t>
  </si>
  <si>
    <t>Memoria Aporte de Asociado X</t>
  </si>
  <si>
    <t>Costos Totales Consolidado</t>
  </si>
  <si>
    <t>Aportes FIA Consolidado</t>
  </si>
  <si>
    <t>Aportes Contraparte Consolidado</t>
  </si>
  <si>
    <t>Debe completar las horas de dedicación en el proyecto de cada integrante del equipo técnico.</t>
  </si>
  <si>
    <t>Podrá visualizar el resumen de los costos totales consolidados, y verificar si cumple con las restricciones de financiamiento.</t>
  </si>
  <si>
    <t>Podrá visualizar el resumen del aporte FIA consolidado.</t>
  </si>
  <si>
    <t>Profesión/Oficio</t>
  </si>
  <si>
    <t>Nº de meses de dedicación</t>
  </si>
  <si>
    <t xml:space="preserve">Horas de dedicación </t>
  </si>
  <si>
    <t>TIEMPO DE DEDICACIÓN EQUIPO TÉCNICO</t>
  </si>
  <si>
    <t>Nombre ejecutor:</t>
  </si>
  <si>
    <t>Nombre Asociado 1:</t>
  </si>
  <si>
    <t>Nombre Asociado 2:</t>
  </si>
  <si>
    <t>Nombre Ejecutor:</t>
  </si>
  <si>
    <t>Total Etapas ($)</t>
  </si>
  <si>
    <t>Nombre Asociado 3:</t>
  </si>
  <si>
    <t>Nombre Asociado 10:</t>
  </si>
  <si>
    <t>Nombre Asociado 9:</t>
  </si>
  <si>
    <t>Nombre Asociado 7:</t>
  </si>
  <si>
    <t>Nombre Asociado 8:</t>
  </si>
  <si>
    <t>Nombre Asociado 6:</t>
  </si>
  <si>
    <t>Nombre Asociado 5:</t>
  </si>
  <si>
    <t>Nombre Asociado 4:</t>
  </si>
  <si>
    <t>-</t>
  </si>
  <si>
    <t>Tope (%)</t>
  </si>
  <si>
    <t>Tope ($)</t>
  </si>
  <si>
    <t>ETAPA 1</t>
  </si>
  <si>
    <t>ETAPA 2</t>
  </si>
  <si>
    <t>ETAPA 3</t>
  </si>
  <si>
    <t>ETAPA 4</t>
  </si>
  <si>
    <t xml:space="preserve">CONTRAPARTE </t>
  </si>
  <si>
    <t>Tipo iniciativa</t>
  </si>
  <si>
    <t>Proyectos de innovación (bienes privados)</t>
  </si>
  <si>
    <t>Proyectos para impulsar un sector innovador (bienes públicos)</t>
  </si>
  <si>
    <t>Opción A: Postula a todas las etapas del ciclo de innovación.</t>
  </si>
  <si>
    <t>Opción B: Postula a la etapa 1 (Prospección), etapa 3 (Prototipado y testeo) y la etapa 4 (Comercialización / Implementación).</t>
  </si>
  <si>
    <t>Opción C: Postula a la etapa 2 (Investigación orientada a la innovación), etapa 3 (Prototipado y testeo) y la etapa 4 (Comercialización / Implementación).</t>
  </si>
  <si>
    <t>Opción D: Postula a la etapa 3 (Prototipado y testeo) y la etapa 4 (Comercialización / Implementación).</t>
  </si>
  <si>
    <t>Opción B: Postula a la etapa 2 (Prototipado y testeo), etapa 3 (Pilotaje) y la etapa 4 (Implementación/Transferencia y difusión).</t>
  </si>
  <si>
    <t>Opción C: Postula a la etapa 3 (Pilotaje) y la etapa 4 (Implementación/Transferencia y difusión).</t>
  </si>
  <si>
    <t>6.- Finalizada la memoria de cálculo, debe subir el documento en formato excel a la plataforma de postulación online http://convocatoria.fia.cl/.</t>
  </si>
  <si>
    <t xml:space="preserve">Opción A: Postula a todas las etapas del ciclo de innovación. </t>
  </si>
  <si>
    <t>Opciones de postulación 
(Bien privado)</t>
  </si>
  <si>
    <t>Opciones de postulación
(bien público)</t>
  </si>
  <si>
    <t>Tipo de iniciativa:</t>
  </si>
  <si>
    <t>Opción de postulación:</t>
  </si>
  <si>
    <t>Etapa 1  ($)</t>
  </si>
  <si>
    <t>Etapa 2  ($)</t>
  </si>
  <si>
    <t>Etapa 3  ($)</t>
  </si>
  <si>
    <t>Etapa 4  ($)</t>
  </si>
  <si>
    <t>Seleccionar según la postulación realizada en la plataforma online:</t>
  </si>
  <si>
    <t>Color de las celdas que requieren datos ingresados por postulante</t>
  </si>
  <si>
    <t>Debe completar el detalle de cada gasto que se solicita a FIA y que será realizado por el Asociado.</t>
  </si>
  <si>
    <t>Debe completar el detalle de cada gasto que aportará el  Ejecutor, según aporte pecuniario y no pecuniario.</t>
  </si>
  <si>
    <t>Debe completar el detalle de cada gasto que aportará el  Asociado, según aporte pecuniario y no pecuniario.</t>
  </si>
  <si>
    <t>Podrá visualizar el resumen del aporte contraparte consolidado, Ejecutor y Asociados.</t>
  </si>
  <si>
    <t>Debe completar el detalle de cada gasto que se solicita a FIA y que será realizado por el  Ejecutor.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</si>
  <si>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</si>
  <si>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Requerimientos</t>
  </si>
  <si>
    <t>4.- Las hojas de la memoria de calculo tienen los siguientes requerimientos:</t>
  </si>
  <si>
    <t>5.- Debe completar los campos según los siguiente:</t>
  </si>
  <si>
    <t>Color de las celdas que se calculan automáticamente</t>
  </si>
  <si>
    <t xml:space="preserve">Proyectos para impulsar un sector innovador (bienes públicos)Opción A: Postula a todas las etapas del ciclo de innovación. </t>
  </si>
  <si>
    <t>Proyectos para impulsar un sector innovador (bienes públicos)Opción B: Postula a la etapa 2 (Prototipado y testeo), etapa 3 (Pilotaje) y la etapa 4 (Implementación/Transferencia y difusión).</t>
  </si>
  <si>
    <t>Proyectos para impulsar un sector innovador (bienes públicos)Opción C: Postula a la etapa 3 (Pilotaje) y la etapa 4 (Implementación/Transferencia y difusión).</t>
  </si>
  <si>
    <t>Proyectos de innovación (bienes privados)Opción A: Postula a todas las etapas del ciclo de innovación.</t>
  </si>
  <si>
    <t>Proyectos de innovación (bienes privados)Opción B: Postula a la etapa 1 (Prospección), etapa 3 (Prototipado y testeo) y la etapa 4 (Comercialización / Implementación).</t>
  </si>
  <si>
    <t>Proyectos de innovación (bienes privados)Opción C: Postula a la etapa 2 (Investigación orientada a la innovación), etapa 3 (Prototipado y testeo) y la etapa 4 (Comercialización / Implementación).</t>
  </si>
  <si>
    <t>Proyectos de innovación (bienes privados)Opción D: Postula a la etapa 3 (Prototipado y testeo) y la etapa 4 (Comercialización / Implementación).</t>
  </si>
  <si>
    <t>BIEN PRIVADO</t>
  </si>
  <si>
    <t>1.- Leer las Bases Técnicas y Administrativas de la Convocatoria Regional 2021 - Proyectos de innovación (bienes privados) de la Región de O¨Higgins.</t>
  </si>
  <si>
    <t>3.- Considerar el "ANEXO N°2: Ítems de gastos financiables" de las Bases Técnicas y Administrativas, y el documento "Instructivo Financiero de Proyectos FIA" para conocer en mayor detalle los ítems de gastos financiables de la convocatoria.</t>
  </si>
  <si>
    <t>2.- Ajustarse a las condiciones de financiamiento indicados en el numeral "1.8 Financiamiento de las Bases Técnicas y Administrativas" de la presente convocatoria, específicamente las restricciones asociadas al financiamiento total (montos y porcentajes), montos máximos de financiamiento según etapa y condiciones de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</si>
</sst>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#,##0.0"/>
    <numFmt numFmtId="167" formatCode="_-* #,##0_-;\-* #,##0_-;_-* &quot;-&quot;??_-;_-@_-"/>
    <numFmt numFmtId="168" formatCode="dd/mm/yyyy;@"/>
    <numFmt numFmtId="169" formatCode="_-&quot;$&quot;\ * #,##0_-;\-&quot;$&quot;\ * #,##0_-;_-&quot;$&quot;\ * &quot;-&quot;??_-;_-@_-"/>
    <numFmt numFmtId="170" formatCode="0.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8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16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16" fillId="0" borderId="1" xfId="0" applyNumberFormat="1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3" fontId="4" fillId="7" borderId="1" xfId="0" applyNumberFormat="1" applyFont="1" applyFill="1" applyBorder="1" applyAlignment="1" applyProtection="1">
      <alignment vertical="center"/>
    </xf>
    <xf numFmtId="3" fontId="4" fillId="7" borderId="1" xfId="0" applyNumberFormat="1" applyFont="1" applyFill="1" applyBorder="1" applyAlignment="1" applyProtection="1">
      <alignment horizontal="center" vertical="center"/>
    </xf>
    <xf numFmtId="3" fontId="17" fillId="7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0" borderId="7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16" fillId="0" borderId="1" xfId="0" applyNumberFormat="1" applyFont="1" applyBorder="1" applyAlignment="1" applyProtection="1">
      <alignment horizontal="right" vertical="center" wrapText="1"/>
    </xf>
    <xf numFmtId="3" fontId="17" fillId="0" borderId="1" xfId="0" applyNumberFormat="1" applyFont="1" applyBorder="1" applyAlignment="1" applyProtection="1">
      <alignment horizontal="right" vertical="center" wrapTex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6" fillId="10" borderId="1" xfId="0" applyNumberFormat="1" applyFont="1" applyFill="1" applyBorder="1" applyAlignment="1" applyProtection="1">
      <alignment horizontal="left" vertical="center"/>
      <protection locked="0"/>
    </xf>
    <xf numFmtId="17" fontId="2" fillId="0" borderId="0" xfId="0" applyNumberFormat="1" applyFont="1" applyBorder="1" applyAlignment="1" applyProtection="1">
      <alignment vertical="center"/>
    </xf>
    <xf numFmtId="0" fontId="2" fillId="11" borderId="0" xfId="0" applyFont="1" applyFill="1" applyBorder="1" applyAlignment="1" applyProtection="1">
      <alignment horizontal="center" vertical="center"/>
    </xf>
    <xf numFmtId="0" fontId="2" fillId="12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8" fontId="8" fillId="12" borderId="0" xfId="0" applyNumberFormat="1" applyFont="1" applyFill="1" applyBorder="1" applyAlignment="1" applyProtection="1">
      <alignment horizontal="center" vertical="center"/>
    </xf>
    <xf numFmtId="14" fontId="8" fillId="12" borderId="0" xfId="0" applyNumberFormat="1" applyFont="1" applyFill="1" applyBorder="1" applyAlignment="1" applyProtection="1">
      <alignment horizontal="center" vertical="center"/>
    </xf>
    <xf numFmtId="168" fontId="2" fillId="12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left" vertical="center"/>
    </xf>
    <xf numFmtId="168" fontId="8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3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12" borderId="1" xfId="0" applyFont="1" applyFill="1" applyBorder="1" applyAlignment="1" applyProtection="1">
      <alignment horizontal="left" vertical="center" wrapText="1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3" fontId="3" fillId="12" borderId="1" xfId="0" applyNumberFormat="1" applyFont="1" applyFill="1" applyBorder="1" applyAlignment="1" applyProtection="1">
      <alignment horizontal="center" vertical="center"/>
      <protection locked="0"/>
    </xf>
    <xf numFmtId="0" fontId="3" fillId="12" borderId="4" xfId="0" applyFont="1" applyFill="1" applyBorder="1" applyAlignment="1" applyProtection="1">
      <alignment horizontal="left" vertical="center" wrapText="1"/>
      <protection locked="0"/>
    </xf>
    <xf numFmtId="0" fontId="3" fillId="12" borderId="4" xfId="0" applyFont="1" applyFill="1" applyBorder="1" applyAlignment="1" applyProtection="1">
      <alignment horizontal="center" vertical="center"/>
      <protection locked="0"/>
    </xf>
    <xf numFmtId="3" fontId="3" fillId="12" borderId="4" xfId="0" applyNumberFormat="1" applyFont="1" applyFill="1" applyBorder="1" applyAlignment="1" applyProtection="1">
      <alignment horizontal="center" vertical="center"/>
      <protection locked="0"/>
    </xf>
    <xf numFmtId="0" fontId="3" fillId="12" borderId="5" xfId="0" applyFont="1" applyFill="1" applyBorder="1" applyAlignment="1" applyProtection="1">
      <alignment horizontal="left" vertical="center" wrapText="1"/>
      <protection locked="0"/>
    </xf>
    <xf numFmtId="0" fontId="3" fillId="12" borderId="5" xfId="0" applyFont="1" applyFill="1" applyBorder="1" applyAlignment="1" applyProtection="1">
      <alignment horizontal="center" vertical="center"/>
      <protection locked="0"/>
    </xf>
    <xf numFmtId="3" fontId="3" fillId="12" borderId="5" xfId="0" applyNumberFormat="1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 applyProtection="1">
      <alignment horizontal="left" vertical="center" wrapText="1"/>
      <protection locked="0"/>
    </xf>
    <xf numFmtId="0" fontId="3" fillId="12" borderId="3" xfId="0" applyFont="1" applyFill="1" applyBorder="1" applyAlignment="1" applyProtection="1">
      <alignment horizontal="center" vertical="center"/>
      <protection locked="0"/>
    </xf>
    <xf numFmtId="3" fontId="3" fillId="12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10" xfId="0" applyFont="1" applyFill="1" applyBorder="1" applyAlignment="1" applyProtection="1">
      <alignment horizontal="left" vertical="center" wrapText="1"/>
      <protection locked="0"/>
    </xf>
    <xf numFmtId="0" fontId="3" fillId="15" borderId="10" xfId="0" applyFont="1" applyFill="1" applyBorder="1" applyAlignment="1" applyProtection="1">
      <alignment horizontal="center" vertical="center"/>
      <protection locked="0"/>
    </xf>
    <xf numFmtId="3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1" borderId="8" xfId="0" applyFont="1" applyFill="1" applyBorder="1" applyAlignment="1" applyProtection="1">
      <alignment vertical="center"/>
    </xf>
    <xf numFmtId="0" fontId="3" fillId="11" borderId="9" xfId="0" applyFont="1" applyFill="1" applyBorder="1" applyAlignment="1" applyProtection="1">
      <alignment vertical="center"/>
    </xf>
    <xf numFmtId="0" fontId="3" fillId="11" borderId="9" xfId="0" applyFont="1" applyFill="1" applyBorder="1" applyAlignment="1" applyProtection="1">
      <alignment horizontal="left" vertical="center" wrapText="1"/>
    </xf>
    <xf numFmtId="0" fontId="3" fillId="11" borderId="9" xfId="0" applyFont="1" applyFill="1" applyBorder="1" applyAlignment="1" applyProtection="1">
      <alignment horizontal="center" vertical="center"/>
    </xf>
    <xf numFmtId="3" fontId="3" fillId="11" borderId="9" xfId="0" applyNumberFormat="1" applyFont="1" applyFill="1" applyBorder="1" applyAlignment="1" applyProtection="1">
      <alignment horizontal="center" vertical="center"/>
    </xf>
    <xf numFmtId="0" fontId="3" fillId="11" borderId="11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2" borderId="8" xfId="0" applyFont="1" applyFill="1" applyBorder="1" applyAlignment="1" applyProtection="1">
      <alignment vertical="center"/>
    </xf>
    <xf numFmtId="0" fontId="3" fillId="12" borderId="8" xfId="0" applyFont="1" applyFill="1" applyBorder="1" applyAlignment="1" applyProtection="1">
      <alignment vertical="center"/>
    </xf>
    <xf numFmtId="0" fontId="3" fillId="12" borderId="9" xfId="0" applyFont="1" applyFill="1" applyBorder="1" applyAlignment="1" applyProtection="1">
      <alignment horizontal="left" vertical="center" wrapText="1"/>
    </xf>
    <xf numFmtId="0" fontId="3" fillId="12" borderId="9" xfId="0" applyFont="1" applyFill="1" applyBorder="1" applyAlignment="1" applyProtection="1">
      <alignment horizontal="center" vertical="center"/>
    </xf>
    <xf numFmtId="3" fontId="3" fillId="12" borderId="9" xfId="0" applyNumberFormat="1" applyFont="1" applyFill="1" applyBorder="1" applyAlignment="1" applyProtection="1">
      <alignment horizontal="center" vertical="center"/>
    </xf>
    <xf numFmtId="3" fontId="3" fillId="12" borderId="9" xfId="0" applyNumberFormat="1" applyFont="1" applyFill="1" applyBorder="1" applyAlignment="1" applyProtection="1">
      <alignment vertical="center"/>
    </xf>
    <xf numFmtId="3" fontId="3" fillId="12" borderId="1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right" vertical="center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10" xfId="0" applyFont="1" applyFill="1" applyBorder="1" applyAlignment="1" applyProtection="1">
      <alignment horizontal="left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3" fontId="1" fillId="15" borderId="10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0" fillId="0" borderId="14" xfId="0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6" fillId="17" borderId="1" xfId="0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vertical="center" wrapText="1"/>
    </xf>
    <xf numFmtId="17" fontId="6" fillId="17" borderId="1" xfId="0" applyNumberFormat="1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vertical="center"/>
    </xf>
    <xf numFmtId="0" fontId="6" fillId="17" borderId="1" xfId="0" applyNumberFormat="1" applyFont="1" applyFill="1" applyBorder="1" applyAlignment="1" applyProtection="1">
      <alignment horizontal="left" vertical="center"/>
    </xf>
    <xf numFmtId="0" fontId="6" fillId="17" borderId="1" xfId="0" applyFont="1" applyFill="1" applyBorder="1" applyAlignment="1" applyProtection="1">
      <alignment horizontal="center" vertical="center" wrapText="1"/>
    </xf>
    <xf numFmtId="0" fontId="2" fillId="10" borderId="1" xfId="0" applyFont="1" applyFill="1" applyBorder="1" applyAlignment="1" applyProtection="1">
      <alignment vertical="center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center" vertical="center" wrapText="1"/>
    </xf>
    <xf numFmtId="166" fontId="1" fillId="0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Alignment="1" applyProtection="1">
      <alignment vertical="center"/>
    </xf>
    <xf numFmtId="1" fontId="1" fillId="0" borderId="0" xfId="3" applyNumberFormat="1" applyFont="1" applyAlignment="1" applyProtection="1">
      <alignment vertical="center"/>
    </xf>
    <xf numFmtId="3" fontId="1" fillId="0" borderId="0" xfId="0" applyNumberFormat="1" applyFont="1" applyAlignment="1" applyProtection="1">
      <alignment horizontal="left" vertical="center" indent="2"/>
    </xf>
    <xf numFmtId="0" fontId="0" fillId="0" borderId="0" xfId="0" applyFill="1" applyAlignment="1" applyProtection="1">
      <alignment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vertical="center"/>
    </xf>
    <xf numFmtId="0" fontId="17" fillId="5" borderId="1" xfId="0" applyFont="1" applyFill="1" applyBorder="1" applyAlignment="1">
      <alignment horizontal="justify" vertical="center" wrapText="1"/>
    </xf>
    <xf numFmtId="166" fontId="1" fillId="0" borderId="1" xfId="0" applyNumberFormat="1" applyFont="1" applyFill="1" applyBorder="1" applyAlignment="1" applyProtection="1">
      <alignment horizontal="center" vertical="center"/>
    </xf>
    <xf numFmtId="1" fontId="1" fillId="16" borderId="0" xfId="0" applyNumberFormat="1" applyFont="1" applyFill="1" applyBorder="1" applyAlignment="1" applyProtection="1">
      <alignment vertical="center"/>
    </xf>
    <xf numFmtId="1" fontId="1" fillId="16" borderId="3" xfId="0" applyNumberFormat="1" applyFont="1" applyFill="1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1" fontId="4" fillId="16" borderId="1" xfId="0" applyNumberFormat="1" applyFont="1" applyFill="1" applyBorder="1" applyAlignment="1" applyProtection="1">
      <alignment vertical="center"/>
    </xf>
    <xf numFmtId="2" fontId="0" fillId="0" borderId="1" xfId="0" applyNumberFormat="1" applyFill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</xf>
    <xf numFmtId="0" fontId="2" fillId="16" borderId="1" xfId="0" applyFont="1" applyFill="1" applyBorder="1" applyAlignment="1" applyProtection="1">
      <alignment horizontal="right" vertical="center"/>
    </xf>
    <xf numFmtId="0" fontId="2" fillId="16" borderId="1" xfId="0" applyFont="1" applyFill="1" applyBorder="1" applyAlignment="1" applyProtection="1">
      <alignment horizontal="center" vertical="center"/>
    </xf>
    <xf numFmtId="168" fontId="2" fillId="16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/>
    </xf>
    <xf numFmtId="0" fontId="1" fillId="10" borderId="1" xfId="0" applyFont="1" applyFill="1" applyBorder="1" applyAlignment="1" applyProtection="1">
      <alignment horizontal="left" vertical="center" wrapText="1" indent="1"/>
      <protection locked="0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3" fontId="1" fillId="10" borderId="1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 wrapText="1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3" fontId="3" fillId="10" borderId="1" xfId="0" applyNumberFormat="1" applyFont="1" applyFill="1" applyBorder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3" fillId="10" borderId="5" xfId="0" applyFont="1" applyFill="1" applyBorder="1" applyAlignment="1" applyProtection="1">
      <alignment vertical="center"/>
      <protection locked="0"/>
    </xf>
    <xf numFmtId="3" fontId="3" fillId="10" borderId="5" xfId="0" applyNumberFormat="1" applyFont="1" applyFill="1" applyBorder="1" applyAlignment="1" applyProtection="1">
      <alignment vertical="center"/>
      <protection locked="0"/>
    </xf>
    <xf numFmtId="3" fontId="1" fillId="10" borderId="5" xfId="0" applyNumberFormat="1" applyFont="1" applyFill="1" applyBorder="1" applyAlignment="1" applyProtection="1">
      <alignment vertical="center"/>
      <protection locked="0"/>
    </xf>
    <xf numFmtId="3" fontId="4" fillId="16" borderId="2" xfId="0" applyNumberFormat="1" applyFont="1" applyFill="1" applyBorder="1" applyAlignment="1" applyProtection="1">
      <alignment vertical="center"/>
    </xf>
    <xf numFmtId="3" fontId="4" fillId="16" borderId="3" xfId="0" applyNumberFormat="1" applyFont="1" applyFill="1" applyBorder="1" applyAlignment="1" applyProtection="1">
      <alignment vertical="center"/>
    </xf>
    <xf numFmtId="3" fontId="4" fillId="16" borderId="4" xfId="0" applyNumberFormat="1" applyFont="1" applyFill="1" applyBorder="1" applyAlignment="1" applyProtection="1">
      <alignment vertical="center"/>
    </xf>
    <xf numFmtId="3" fontId="4" fillId="16" borderId="5" xfId="0" applyNumberFormat="1" applyFont="1" applyFill="1" applyBorder="1" applyAlignment="1" applyProtection="1">
      <alignment vertical="center"/>
    </xf>
    <xf numFmtId="3" fontId="4" fillId="16" borderId="7" xfId="0" applyNumberFormat="1" applyFont="1" applyFill="1" applyBorder="1" applyAlignment="1" applyProtection="1">
      <alignment vertical="center"/>
    </xf>
    <xf numFmtId="3" fontId="4" fillId="16" borderId="6" xfId="0" applyNumberFormat="1" applyFont="1" applyFill="1" applyBorder="1" applyAlignment="1" applyProtection="1">
      <alignment horizontal="right" vertical="center"/>
    </xf>
    <xf numFmtId="0" fontId="1" fillId="10" borderId="4" xfId="0" applyFont="1" applyFill="1" applyBorder="1" applyAlignment="1" applyProtection="1">
      <alignment vertical="center" wrapText="1"/>
      <protection locked="0"/>
    </xf>
    <xf numFmtId="0" fontId="1" fillId="10" borderId="4" xfId="0" applyFont="1" applyFill="1" applyBorder="1" applyAlignment="1" applyProtection="1">
      <alignment vertical="center"/>
      <protection locked="0"/>
    </xf>
    <xf numFmtId="3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3" xfId="0" applyFont="1" applyFill="1" applyBorder="1" applyAlignment="1" applyProtection="1">
      <alignment vertical="center" wrapText="1"/>
      <protection locked="0"/>
    </xf>
    <xf numFmtId="0" fontId="1" fillId="10" borderId="3" xfId="0" applyFont="1" applyFill="1" applyBorder="1" applyAlignment="1" applyProtection="1">
      <alignment vertical="center"/>
      <protection locked="0"/>
    </xf>
    <xf numFmtId="3" fontId="1" fillId="10" borderId="3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vertical="center" wrapText="1"/>
      <protection locked="0"/>
    </xf>
    <xf numFmtId="0" fontId="3" fillId="10" borderId="4" xfId="0" applyFont="1" applyFill="1" applyBorder="1" applyAlignment="1" applyProtection="1">
      <alignment vertical="center"/>
      <protection locked="0"/>
    </xf>
    <xf numFmtId="3" fontId="3" fillId="10" borderId="4" xfId="0" applyNumberFormat="1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10" xfId="0" applyFont="1" applyFill="1" applyBorder="1" applyAlignment="1" applyProtection="1">
      <alignment vertical="center" wrapText="1"/>
      <protection locked="0"/>
    </xf>
    <xf numFmtId="0" fontId="3" fillId="10" borderId="10" xfId="0" applyFont="1" applyFill="1" applyBorder="1" applyAlignment="1" applyProtection="1">
      <alignment vertical="center"/>
      <protection locked="0"/>
    </xf>
    <xf numFmtId="3" fontId="3" fillId="10" borderId="10" xfId="0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/>
      <protection locked="0"/>
    </xf>
    <xf numFmtId="0" fontId="1" fillId="10" borderId="5" xfId="0" applyFont="1" applyFill="1" applyBorder="1" applyAlignment="1" applyProtection="1">
      <alignment vertical="center" wrapText="1"/>
      <protection locked="0"/>
    </xf>
    <xf numFmtId="0" fontId="1" fillId="6" borderId="10" xfId="0" applyFont="1" applyFill="1" applyBorder="1" applyAlignment="1" applyProtection="1">
      <alignment horizontal="left" vertical="center" wrapText="1" indent="1"/>
    </xf>
    <xf numFmtId="0" fontId="3" fillId="6" borderId="9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vertical="center" wrapText="1"/>
    </xf>
    <xf numFmtId="3" fontId="3" fillId="6" borderId="9" xfId="0" applyNumberFormat="1" applyFont="1" applyFill="1" applyBorder="1" applyAlignment="1" applyProtection="1">
      <alignment vertical="center"/>
    </xf>
    <xf numFmtId="3" fontId="3" fillId="6" borderId="12" xfId="0" applyNumberFormat="1" applyFont="1" applyFill="1" applyBorder="1" applyAlignment="1" applyProtection="1">
      <alignment vertical="center"/>
    </xf>
    <xf numFmtId="3" fontId="4" fillId="6" borderId="16" xfId="0" applyNumberFormat="1" applyFont="1" applyFill="1" applyBorder="1" applyAlignment="1" applyProtection="1">
      <alignment vertical="center"/>
    </xf>
    <xf numFmtId="0" fontId="4" fillId="6" borderId="8" xfId="0" applyFont="1" applyFill="1" applyBorder="1" applyAlignment="1" applyProtection="1">
      <alignment vertical="center"/>
    </xf>
    <xf numFmtId="0" fontId="4" fillId="6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" fontId="4" fillId="16" borderId="5" xfId="0" applyNumberFormat="1" applyFont="1" applyFill="1" applyBorder="1" applyAlignment="1" applyProtection="1">
      <alignment vertical="center"/>
    </xf>
    <xf numFmtId="1" fontId="4" fillId="16" borderId="3" xfId="0" applyNumberFormat="1" applyFont="1" applyFill="1" applyBorder="1" applyAlignment="1" applyProtection="1">
      <alignment vertical="center"/>
    </xf>
    <xf numFmtId="3" fontId="4" fillId="6" borderId="13" xfId="0" applyNumberFormat="1" applyFont="1" applyFill="1" applyBorder="1" applyAlignment="1" applyProtection="1">
      <alignment vertical="center"/>
    </xf>
    <xf numFmtId="3" fontId="4" fillId="6" borderId="9" xfId="0" applyNumberFormat="1" applyFont="1" applyFill="1" applyBorder="1" applyAlignment="1" applyProtection="1">
      <alignment vertical="center"/>
    </xf>
    <xf numFmtId="0" fontId="3" fillId="10" borderId="3" xfId="0" applyFont="1" applyFill="1" applyBorder="1" applyAlignment="1" applyProtection="1">
      <alignment vertical="center" wrapText="1"/>
      <protection locked="0"/>
    </xf>
    <xf numFmtId="0" fontId="3" fillId="10" borderId="3" xfId="0" applyFont="1" applyFill="1" applyBorder="1" applyAlignment="1" applyProtection="1">
      <alignment vertical="center"/>
      <protection locked="0"/>
    </xf>
    <xf numFmtId="3" fontId="3" fillId="10" borderId="3" xfId="0" applyNumberFormat="1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3" fillId="10" borderId="1" xfId="0" applyFont="1" applyFill="1" applyBorder="1" applyAlignment="1" applyProtection="1">
      <alignment horizontal="left" vertical="center"/>
      <protection locked="0"/>
    </xf>
    <xf numFmtId="0" fontId="3" fillId="10" borderId="17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left" vertical="center" wrapText="1" indent="1"/>
    </xf>
    <xf numFmtId="0" fontId="1" fillId="16" borderId="10" xfId="0" applyFont="1" applyFill="1" applyBorder="1" applyAlignment="1" applyProtection="1">
      <alignment horizontal="left" vertical="center" wrapText="1" indent="1"/>
    </xf>
    <xf numFmtId="1" fontId="4" fillId="6" borderId="16" xfId="0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 indent="1"/>
    </xf>
    <xf numFmtId="0" fontId="3" fillId="16" borderId="1" xfId="0" applyFont="1" applyFill="1" applyBorder="1" applyAlignment="1" applyProtection="1">
      <alignment horizontal="left" vertical="center" wrapText="1" indent="1"/>
    </xf>
    <xf numFmtId="0" fontId="3" fillId="6" borderId="9" xfId="0" applyFont="1" applyFill="1" applyBorder="1" applyAlignment="1" applyProtection="1">
      <alignment horizontal="left" vertical="center" wrapText="1"/>
    </xf>
    <xf numFmtId="0" fontId="3" fillId="6" borderId="9" xfId="0" applyFont="1" applyFill="1" applyBorder="1" applyAlignment="1" applyProtection="1">
      <alignment horizontal="center" vertical="center"/>
    </xf>
    <xf numFmtId="3" fontId="3" fillId="6" borderId="9" xfId="0" applyNumberFormat="1" applyFont="1" applyFill="1" applyBorder="1" applyAlignment="1" applyProtection="1">
      <alignment horizontal="center" vertical="center"/>
    </xf>
    <xf numFmtId="3" fontId="3" fillId="6" borderId="12" xfId="0" applyNumberFormat="1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left" vertical="center" wrapText="1" indent="1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3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3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0" xfId="0" applyFont="1" applyFill="1" applyBorder="1" applyAlignment="1" applyProtection="1">
      <alignment horizontal="left" vertical="center" wrapText="1"/>
      <protection locked="0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3" fontId="1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left" vertical="center" wrapText="1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3" fontId="3" fillId="10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3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3" fontId="3" fillId="10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left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3" fontId="1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left" vertical="center" wrapText="1"/>
      <protection locked="0"/>
    </xf>
    <xf numFmtId="3" fontId="3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left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3" fontId="3" fillId="10" borderId="3" xfId="0" applyNumberFormat="1" applyFont="1" applyFill="1" applyBorder="1" applyAlignment="1" applyProtection="1">
      <alignment horizontal="center" vertical="center"/>
      <protection locked="0"/>
    </xf>
    <xf numFmtId="3" fontId="4" fillId="16" borderId="18" xfId="0" applyNumberFormat="1" applyFont="1" applyFill="1" applyBorder="1" applyAlignment="1" applyProtection="1">
      <alignment vertical="center"/>
    </xf>
    <xf numFmtId="3" fontId="4" fillId="16" borderId="14" xfId="0" applyNumberFormat="1" applyFont="1" applyFill="1" applyBorder="1" applyAlignment="1" applyProtection="1">
      <alignment vertical="center"/>
    </xf>
    <xf numFmtId="1" fontId="1" fillId="18" borderId="0" xfId="0" applyNumberFormat="1" applyFont="1" applyFill="1" applyBorder="1" applyAlignment="1" applyProtection="1">
      <alignment vertical="center"/>
    </xf>
    <xf numFmtId="1" fontId="4" fillId="16" borderId="19" xfId="0" applyNumberFormat="1" applyFont="1" applyFill="1" applyBorder="1" applyAlignment="1" applyProtection="1">
      <alignment vertical="center"/>
    </xf>
    <xf numFmtId="49" fontId="5" fillId="10" borderId="1" xfId="0" applyNumberFormat="1" applyFont="1" applyFill="1" applyBorder="1" applyAlignment="1" applyProtection="1">
      <alignment vertical="center"/>
      <protection locked="0"/>
    </xf>
    <xf numFmtId="49" fontId="5" fillId="16" borderId="1" xfId="0" applyNumberFormat="1" applyFont="1" applyFill="1" applyBorder="1" applyAlignment="1" applyProtection="1">
      <alignment horizontal="left" vertical="center"/>
    </xf>
    <xf numFmtId="1" fontId="5" fillId="16" borderId="1" xfId="0" applyNumberFormat="1" applyFont="1" applyFill="1" applyBorder="1" applyAlignment="1" applyProtection="1">
      <alignment vertical="center"/>
    </xf>
    <xf numFmtId="0" fontId="4" fillId="16" borderId="0" xfId="0" applyFont="1" applyFill="1" applyBorder="1" applyAlignment="1" applyProtection="1">
      <alignment horizontal="center" vertical="center" wrapText="1"/>
    </xf>
    <xf numFmtId="0" fontId="4" fillId="6" borderId="9" xfId="0" applyFont="1" applyFill="1" applyBorder="1" applyAlignment="1" applyProtection="1">
      <alignment vertical="center"/>
    </xf>
    <xf numFmtId="0" fontId="4" fillId="6" borderId="9" xfId="0" applyFont="1" applyFill="1" applyBorder="1" applyAlignment="1" applyProtection="1">
      <alignment horizontal="left" vertical="center" wrapText="1"/>
    </xf>
    <xf numFmtId="0" fontId="4" fillId="6" borderId="9" xfId="0" applyFont="1" applyFill="1" applyBorder="1" applyAlignment="1" applyProtection="1">
      <alignment horizontal="center" vertical="center"/>
    </xf>
    <xf numFmtId="3" fontId="4" fillId="6" borderId="9" xfId="0" applyNumberFormat="1" applyFont="1" applyFill="1" applyBorder="1" applyAlignment="1" applyProtection="1">
      <alignment horizontal="center" vertical="center"/>
    </xf>
    <xf numFmtId="3" fontId="4" fillId="6" borderId="12" xfId="0" applyNumberFormat="1" applyFont="1" applyFill="1" applyBorder="1" applyAlignment="1" applyProtection="1">
      <alignment horizontal="center" vertical="center"/>
    </xf>
    <xf numFmtId="1" fontId="4" fillId="6" borderId="13" xfId="3" applyNumberFormat="1" applyFont="1" applyFill="1" applyBorder="1" applyAlignment="1" applyProtection="1">
      <alignment vertical="center"/>
    </xf>
    <xf numFmtId="3" fontId="3" fillId="18" borderId="0" xfId="0" applyNumberFormat="1" applyFont="1" applyFill="1" applyAlignment="1" applyProtection="1">
      <alignment vertical="center"/>
    </xf>
    <xf numFmtId="3" fontId="4" fillId="6" borderId="13" xfId="0" applyNumberFormat="1" applyFont="1" applyFill="1" applyBorder="1" applyAlignment="1" applyProtection="1">
      <alignment horizontal="left" vertical="center" indent="2"/>
    </xf>
    <xf numFmtId="1" fontId="1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19" borderId="1" xfId="0" applyFont="1" applyFill="1" applyBorder="1" applyAlignment="1" applyProtection="1">
      <alignment horizontal="center" vertical="center" wrapText="1"/>
    </xf>
    <xf numFmtId="3" fontId="0" fillId="0" borderId="1" xfId="0" applyNumberFormat="1" applyBorder="1" applyAlignment="1" applyProtection="1">
      <alignment horizontal="center" vertical="center"/>
    </xf>
    <xf numFmtId="3" fontId="0" fillId="0" borderId="0" xfId="0" applyNumberForma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3" fontId="4" fillId="16" borderId="1" xfId="0" applyNumberFormat="1" applyFont="1" applyFill="1" applyBorder="1" applyAlignment="1" applyProtection="1">
      <alignment horizontal="center" vertical="center"/>
    </xf>
    <xf numFmtId="0" fontId="4" fillId="16" borderId="0" xfId="0" applyFont="1" applyFill="1" applyBorder="1" applyAlignment="1">
      <alignment horizontal="center" vertical="center"/>
    </xf>
    <xf numFmtId="0" fontId="0" fillId="0" borderId="0" xfId="0" applyProtection="1"/>
    <xf numFmtId="0" fontId="4" fillId="0" borderId="15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0" borderId="15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20" xfId="0" applyFont="1" applyBorder="1" applyAlignment="1" applyProtection="1">
      <alignment horizontal="left"/>
    </xf>
    <xf numFmtId="0" fontId="0" fillId="0" borderId="15" xfId="0" applyBorder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20" xfId="0" applyBorder="1" applyAlignment="1" applyProtection="1"/>
    <xf numFmtId="0" fontId="0" fillId="16" borderId="6" xfId="0" applyFill="1" applyBorder="1" applyAlignment="1" applyProtection="1"/>
    <xf numFmtId="0" fontId="0" fillId="0" borderId="21" xfId="0" applyBorder="1" applyProtection="1"/>
    <xf numFmtId="0" fontId="0" fillId="0" borderId="22" xfId="0" applyFill="1" applyBorder="1" applyAlignment="1" applyProtection="1"/>
    <xf numFmtId="0" fontId="1" fillId="0" borderId="22" xfId="0" applyFont="1" applyBorder="1" applyAlignment="1" applyProtection="1"/>
    <xf numFmtId="0" fontId="0" fillId="0" borderId="22" xfId="0" applyBorder="1" applyAlignment="1" applyProtection="1"/>
    <xf numFmtId="0" fontId="0" fillId="0" borderId="23" xfId="0" applyBorder="1" applyAlignment="1" applyProtection="1"/>
    <xf numFmtId="0" fontId="1" fillId="0" borderId="24" xfId="0" applyFont="1" applyBorder="1" applyProtection="1"/>
    <xf numFmtId="0" fontId="0" fillId="0" borderId="25" xfId="0" applyBorder="1" applyProtection="1"/>
    <xf numFmtId="0" fontId="0" fillId="0" borderId="26" xfId="0" applyBorder="1" applyProtection="1"/>
    <xf numFmtId="0" fontId="1" fillId="0" borderId="15" xfId="0" applyFont="1" applyBorder="1" applyProtection="1"/>
    <xf numFmtId="0" fontId="0" fillId="0" borderId="0" xfId="0" applyBorder="1" applyProtection="1"/>
    <xf numFmtId="0" fontId="0" fillId="0" borderId="20" xfId="0" applyBorder="1" applyProtection="1"/>
    <xf numFmtId="0" fontId="4" fillId="17" borderId="27" xfId="0" applyFont="1" applyFill="1" applyBorder="1" applyAlignment="1" applyProtection="1"/>
    <xf numFmtId="0" fontId="0" fillId="0" borderId="22" xfId="0" applyBorder="1" applyProtection="1"/>
    <xf numFmtId="0" fontId="0" fillId="0" borderId="23" xfId="0" applyBorder="1" applyProtection="1"/>
    <xf numFmtId="0" fontId="10" fillId="0" borderId="0" xfId="0" applyFont="1" applyAlignment="1" applyProtection="1"/>
    <xf numFmtId="1" fontId="1" fillId="10" borderId="5" xfId="0" applyNumberFormat="1" applyFont="1" applyFill="1" applyBorder="1" applyAlignment="1" applyProtection="1">
      <alignment vertical="center"/>
      <protection locked="0"/>
    </xf>
    <xf numFmtId="1" fontId="1" fillId="10" borderId="2" xfId="0" applyNumberFormat="1" applyFont="1" applyFill="1" applyBorder="1" applyAlignment="1" applyProtection="1">
      <alignment vertical="center"/>
      <protection locked="0"/>
    </xf>
    <xf numFmtId="49" fontId="5" fillId="16" borderId="1" xfId="0" applyNumberFormat="1" applyFont="1" applyFill="1" applyBorder="1" applyAlignment="1" applyProtection="1">
      <alignment vertical="center"/>
    </xf>
    <xf numFmtId="1" fontId="4" fillId="6" borderId="1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Alignment="1" applyProtection="1">
      <alignment vertical="center"/>
    </xf>
    <xf numFmtId="1" fontId="1" fillId="6" borderId="1" xfId="0" applyNumberFormat="1" applyFont="1" applyFill="1" applyBorder="1" applyAlignment="1" applyProtection="1">
      <alignment horizontal="center" vertical="center" wrapText="1"/>
    </xf>
    <xf numFmtId="1" fontId="4" fillId="6" borderId="13" xfId="0" applyNumberFormat="1" applyFont="1" applyFill="1" applyBorder="1" applyAlignment="1" applyProtection="1">
      <alignment vertical="center"/>
    </xf>
    <xf numFmtId="1" fontId="1" fillId="0" borderId="0" xfId="0" applyNumberFormat="1" applyFont="1" applyFill="1" applyAlignment="1" applyProtection="1">
      <alignment vertical="center"/>
    </xf>
    <xf numFmtId="0" fontId="18" fillId="20" borderId="8" xfId="0" applyFont="1" applyFill="1" applyBorder="1" applyAlignment="1" applyProtection="1">
      <alignment vertical="center"/>
    </xf>
    <xf numFmtId="0" fontId="19" fillId="20" borderId="9" xfId="0" applyFont="1" applyFill="1" applyBorder="1" applyAlignment="1" applyProtection="1">
      <alignment vertical="center"/>
    </xf>
    <xf numFmtId="0" fontId="19" fillId="20" borderId="9" xfId="0" applyFont="1" applyFill="1" applyBorder="1" applyAlignment="1" applyProtection="1">
      <alignment horizontal="left" vertical="center" wrapText="1"/>
    </xf>
    <xf numFmtId="0" fontId="19" fillId="20" borderId="9" xfId="0" applyFont="1" applyFill="1" applyBorder="1" applyAlignment="1" applyProtection="1">
      <alignment horizontal="center" vertical="center"/>
    </xf>
    <xf numFmtId="3" fontId="19" fillId="20" borderId="9" xfId="0" applyNumberFormat="1" applyFont="1" applyFill="1" applyBorder="1" applyAlignment="1" applyProtection="1">
      <alignment horizontal="center" vertical="center"/>
    </xf>
    <xf numFmtId="1" fontId="19" fillId="20" borderId="9" xfId="0" applyNumberFormat="1" applyFont="1" applyFill="1" applyBorder="1" applyAlignment="1" applyProtection="1">
      <alignment vertical="center"/>
    </xf>
    <xf numFmtId="0" fontId="19" fillId="20" borderId="11" xfId="0" applyFont="1" applyFill="1" applyBorder="1" applyAlignment="1" applyProtection="1">
      <alignment horizontal="center" vertical="center"/>
    </xf>
    <xf numFmtId="0" fontId="18" fillId="13" borderId="8" xfId="0" applyFont="1" applyFill="1" applyBorder="1" applyAlignment="1" applyProtection="1">
      <alignment vertical="center"/>
    </xf>
    <xf numFmtId="0" fontId="19" fillId="13" borderId="8" xfId="0" applyFont="1" applyFill="1" applyBorder="1" applyAlignment="1" applyProtection="1">
      <alignment vertical="center"/>
    </xf>
    <xf numFmtId="0" fontId="19" fillId="13" borderId="9" xfId="0" applyFont="1" applyFill="1" applyBorder="1" applyAlignment="1" applyProtection="1">
      <alignment horizontal="left" vertical="center" wrapText="1"/>
    </xf>
    <xf numFmtId="0" fontId="19" fillId="13" borderId="9" xfId="0" applyFont="1" applyFill="1" applyBorder="1" applyAlignment="1" applyProtection="1">
      <alignment horizontal="center" vertical="center"/>
    </xf>
    <xf numFmtId="3" fontId="19" fillId="13" borderId="9" xfId="0" applyNumberFormat="1" applyFont="1" applyFill="1" applyBorder="1" applyAlignment="1" applyProtection="1">
      <alignment horizontal="center" vertical="center"/>
    </xf>
    <xf numFmtId="3" fontId="19" fillId="13" borderId="9" xfId="0" applyNumberFormat="1" applyFont="1" applyFill="1" applyBorder="1" applyAlignment="1" applyProtection="1">
      <alignment vertical="center"/>
    </xf>
    <xf numFmtId="1" fontId="19" fillId="13" borderId="9" xfId="0" applyNumberFormat="1" applyFont="1" applyFill="1" applyBorder="1" applyAlignment="1" applyProtection="1">
      <alignment vertical="center"/>
    </xf>
    <xf numFmtId="3" fontId="19" fillId="13" borderId="11" xfId="0" applyNumberFormat="1" applyFont="1" applyFill="1" applyBorder="1" applyAlignment="1" applyProtection="1">
      <alignment horizontal="center"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horizontal="left" vertical="center" wrapText="1"/>
    </xf>
    <xf numFmtId="0" fontId="3" fillId="13" borderId="9" xfId="0" applyFont="1" applyFill="1" applyBorder="1" applyAlignment="1" applyProtection="1">
      <alignment horizontal="center" vertical="center"/>
    </xf>
    <xf numFmtId="3" fontId="3" fillId="13" borderId="9" xfId="0" applyNumberFormat="1" applyFont="1" applyFill="1" applyBorder="1" applyAlignment="1" applyProtection="1">
      <alignment horizontal="center" vertical="center"/>
    </xf>
    <xf numFmtId="0" fontId="3" fillId="13" borderId="11" xfId="0" applyFont="1" applyFill="1" applyBorder="1" applyAlignment="1" applyProtection="1">
      <alignment horizontal="center" vertical="center"/>
    </xf>
    <xf numFmtId="0" fontId="19" fillId="13" borderId="9" xfId="0" applyFont="1" applyFill="1" applyBorder="1" applyAlignment="1" applyProtection="1">
      <alignment vertical="center"/>
    </xf>
    <xf numFmtId="0" fontId="19" fillId="13" borderId="1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/>
    </xf>
    <xf numFmtId="0" fontId="3" fillId="16" borderId="4" xfId="0" applyFont="1" applyFill="1" applyBorder="1" applyAlignment="1" applyProtection="1">
      <alignment horizontal="left" vertical="center" wrapText="1"/>
    </xf>
    <xf numFmtId="0" fontId="3" fillId="16" borderId="4" xfId="0" applyFont="1" applyFill="1" applyBorder="1" applyAlignment="1" applyProtection="1">
      <alignment horizontal="center" vertical="center"/>
    </xf>
    <xf numFmtId="3" fontId="3" fillId="16" borderId="4" xfId="0" applyNumberFormat="1" applyFont="1" applyFill="1" applyBorder="1" applyAlignment="1" applyProtection="1">
      <alignment horizontal="center" vertical="center"/>
    </xf>
    <xf numFmtId="0" fontId="3" fillId="16" borderId="1" xfId="0" applyFont="1" applyFill="1" applyBorder="1" applyAlignment="1" applyProtection="1">
      <alignment horizontal="left" vertical="center" wrapText="1"/>
    </xf>
    <xf numFmtId="0" fontId="3" fillId="16" borderId="1" xfId="0" applyFont="1" applyFill="1" applyBorder="1" applyAlignment="1" applyProtection="1">
      <alignment horizontal="center" vertical="center"/>
    </xf>
    <xf numFmtId="3" fontId="3" fillId="16" borderId="1" xfId="0" applyNumberFormat="1" applyFont="1" applyFill="1" applyBorder="1" applyAlignment="1" applyProtection="1">
      <alignment horizontal="center" vertical="center"/>
    </xf>
    <xf numFmtId="0" fontId="3" fillId="16" borderId="5" xfId="0" applyFont="1" applyFill="1" applyBorder="1" applyAlignment="1" applyProtection="1">
      <alignment horizontal="left" vertical="center" wrapText="1"/>
    </xf>
    <xf numFmtId="0" fontId="3" fillId="16" borderId="5" xfId="0" applyFont="1" applyFill="1" applyBorder="1" applyAlignment="1" applyProtection="1">
      <alignment horizontal="center" vertical="center"/>
    </xf>
    <xf numFmtId="3" fontId="3" fillId="16" borderId="5" xfId="0" applyNumberFormat="1" applyFont="1" applyFill="1" applyBorder="1" applyAlignment="1" applyProtection="1">
      <alignment horizontal="center" vertical="center"/>
    </xf>
    <xf numFmtId="1" fontId="1" fillId="16" borderId="3" xfId="3" applyNumberFormat="1" applyFont="1" applyFill="1" applyBorder="1" applyAlignment="1" applyProtection="1">
      <alignment vertical="center"/>
    </xf>
    <xf numFmtId="1" fontId="1" fillId="16" borderId="1" xfId="3" applyNumberFormat="1" applyFont="1" applyFill="1" applyBorder="1" applyAlignment="1" applyProtection="1">
      <alignment vertical="center"/>
    </xf>
    <xf numFmtId="1" fontId="1" fillId="16" borderId="5" xfId="3" applyNumberFormat="1" applyFont="1" applyFill="1" applyBorder="1" applyAlignment="1" applyProtection="1">
      <alignment vertical="center"/>
    </xf>
    <xf numFmtId="0" fontId="1" fillId="16" borderId="4" xfId="0" applyFont="1" applyFill="1" applyBorder="1" applyAlignment="1" applyProtection="1">
      <alignment vertical="center" wrapText="1"/>
    </xf>
    <xf numFmtId="0" fontId="1" fillId="16" borderId="4" xfId="0" applyFont="1" applyFill="1" applyBorder="1" applyAlignment="1" applyProtection="1">
      <alignment horizontal="center" vertical="center"/>
    </xf>
    <xf numFmtId="3" fontId="1" fillId="16" borderId="4" xfId="0" applyNumberFormat="1" applyFont="1" applyFill="1" applyBorder="1" applyAlignment="1" applyProtection="1">
      <alignment horizontal="center" vertical="center"/>
    </xf>
    <xf numFmtId="1" fontId="1" fillId="16" borderId="1" xfId="0" applyNumberFormat="1" applyFont="1" applyFill="1" applyBorder="1" applyAlignment="1" applyProtection="1">
      <alignment vertical="center"/>
    </xf>
    <xf numFmtId="1" fontId="1" fillId="16" borderId="5" xfId="0" applyNumberFormat="1" applyFont="1" applyFill="1" applyBorder="1" applyAlignment="1" applyProtection="1">
      <alignment vertical="center"/>
    </xf>
    <xf numFmtId="1" fontId="1" fillId="16" borderId="2" xfId="0" applyNumberFormat="1" applyFont="1" applyFill="1" applyBorder="1" applyAlignment="1" applyProtection="1">
      <alignment vertical="center"/>
    </xf>
    <xf numFmtId="3" fontId="1" fillId="16" borderId="3" xfId="0" applyNumberFormat="1" applyFont="1" applyFill="1" applyBorder="1" applyAlignment="1" applyProtection="1">
      <alignment vertical="center"/>
    </xf>
    <xf numFmtId="3" fontId="1" fillId="16" borderId="1" xfId="0" applyNumberFormat="1" applyFont="1" applyFill="1" applyBorder="1" applyAlignment="1" applyProtection="1">
      <alignment vertical="center"/>
    </xf>
    <xf numFmtId="3" fontId="1" fillId="16" borderId="5" xfId="0" applyNumberFormat="1" applyFont="1" applyFill="1" applyBorder="1" applyAlignment="1" applyProtection="1">
      <alignment vertical="center"/>
    </xf>
    <xf numFmtId="3" fontId="4" fillId="6" borderId="6" xfId="0" applyNumberFormat="1" applyFont="1" applyFill="1" applyBorder="1" applyAlignment="1" applyProtection="1">
      <alignment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170" fontId="4" fillId="0" borderId="1" xfId="0" applyNumberFormat="1" applyFont="1" applyFill="1" applyBorder="1" applyAlignment="1" applyProtection="1">
      <alignment horizontal="center" vertical="center"/>
    </xf>
    <xf numFmtId="3" fontId="1" fillId="6" borderId="1" xfId="0" applyNumberFormat="1" applyFont="1" applyFill="1" applyBorder="1" applyAlignment="1" applyProtection="1">
      <alignment horizontal="center" vertical="center"/>
    </xf>
    <xf numFmtId="3" fontId="4" fillId="6" borderId="1" xfId="4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1" fontId="4" fillId="6" borderId="6" xfId="0" applyNumberFormat="1" applyFont="1" applyFill="1" applyBorder="1" applyAlignment="1" applyProtection="1">
      <alignment vertical="center"/>
    </xf>
    <xf numFmtId="1" fontId="1" fillId="10" borderId="1" xfId="0" applyNumberFormat="1" applyFont="1" applyFill="1" applyBorder="1" applyAlignment="1" applyProtection="1">
      <alignment vertical="center"/>
      <protection locked="0"/>
    </xf>
    <xf numFmtId="1" fontId="1" fillId="10" borderId="14" xfId="0" applyNumberFormat="1" applyFont="1" applyFill="1" applyBorder="1" applyAlignment="1" applyProtection="1">
      <alignment vertical="center"/>
      <protection locked="0"/>
    </xf>
    <xf numFmtId="1" fontId="1" fillId="10" borderId="3" xfId="0" applyNumberFormat="1" applyFont="1" applyFill="1" applyBorder="1" applyAlignment="1" applyProtection="1">
      <alignment vertical="center"/>
      <protection locked="0"/>
    </xf>
    <xf numFmtId="1" fontId="4" fillId="10" borderId="1" xfId="0" applyNumberFormat="1" applyFont="1" applyFill="1" applyBorder="1" applyAlignment="1" applyProtection="1">
      <alignment vertical="center"/>
      <protection locked="0"/>
    </xf>
    <xf numFmtId="1" fontId="1" fillId="10" borderId="1" xfId="3" applyNumberFormat="1" applyFont="1" applyFill="1" applyBorder="1" applyAlignment="1" applyProtection="1">
      <alignment vertical="center"/>
      <protection locked="0"/>
    </xf>
    <xf numFmtId="1" fontId="1" fillId="10" borderId="2" xfId="3" applyNumberFormat="1" applyFont="1" applyFill="1" applyBorder="1" applyAlignment="1" applyProtection="1">
      <alignment vertical="center"/>
      <protection locked="0"/>
    </xf>
    <xf numFmtId="1" fontId="1" fillId="10" borderId="5" xfId="3" applyNumberFormat="1" applyFont="1" applyFill="1" applyBorder="1" applyAlignment="1" applyProtection="1">
      <alignment vertical="center"/>
      <protection locked="0"/>
    </xf>
    <xf numFmtId="1" fontId="1" fillId="10" borderId="3" xfId="3" applyNumberFormat="1" applyFont="1" applyFill="1" applyBorder="1" applyAlignment="1" applyProtection="1">
      <alignment vertical="center"/>
      <protection locked="0"/>
    </xf>
    <xf numFmtId="3" fontId="1" fillId="10" borderId="2" xfId="0" applyNumberFormat="1" applyFont="1" applyFill="1" applyBorder="1" applyAlignment="1" applyProtection="1">
      <alignment vertical="center"/>
      <protection locked="0"/>
    </xf>
    <xf numFmtId="1" fontId="5" fillId="10" borderId="1" xfId="0" applyNumberFormat="1" applyFon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/>
    <xf numFmtId="0" fontId="1" fillId="0" borderId="0" xfId="0" applyFont="1" applyFill="1" applyBorder="1" applyAlignment="1" applyProtection="1"/>
    <xf numFmtId="3" fontId="4" fillId="7" borderId="1" xfId="0" applyNumberFormat="1" applyFont="1" applyFill="1" applyBorder="1" applyAlignment="1" applyProtection="1">
      <alignment horizontal="right" vertical="center" wrapText="1"/>
    </xf>
    <xf numFmtId="3" fontId="4" fillId="17" borderId="1" xfId="0" applyNumberFormat="1" applyFont="1" applyFill="1" applyBorder="1" applyAlignment="1" applyProtection="1">
      <alignment horizontal="right" vertical="center" wrapText="1"/>
    </xf>
    <xf numFmtId="0" fontId="0" fillId="0" borderId="27" xfId="0" applyBorder="1" applyAlignment="1" applyProtection="1">
      <alignment horizontal="left" vertical="center"/>
    </xf>
    <xf numFmtId="0" fontId="17" fillId="5" borderId="1" xfId="0" applyFont="1" applyFill="1" applyBorder="1" applyAlignment="1" applyProtection="1">
      <alignment horizontal="justify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16" fillId="6" borderId="1" xfId="0" applyFont="1" applyFill="1" applyBorder="1" applyAlignment="1" applyProtection="1">
      <alignment horizontal="justify" vertical="center" wrapText="1"/>
    </xf>
    <xf numFmtId="3" fontId="17" fillId="7" borderId="1" xfId="0" applyNumberFormat="1" applyFont="1" applyFill="1" applyBorder="1" applyAlignment="1" applyProtection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9" fontId="0" fillId="0" borderId="1" xfId="3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21" borderId="1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2" fillId="0" borderId="34" xfId="0" applyFont="1" applyBorder="1" applyAlignment="1">
      <alignment horizontal="left" vertical="center" wrapText="1"/>
    </xf>
    <xf numFmtId="0" fontId="4" fillId="6" borderId="4" xfId="0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169" fontId="0" fillId="0" borderId="4" xfId="3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4" fillId="6" borderId="5" xfId="0" applyFont="1" applyFill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1" borderId="5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69" fontId="1" fillId="21" borderId="5" xfId="3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6" borderId="1" xfId="3" applyNumberFormat="1" applyFont="1" applyFill="1" applyBorder="1" applyAlignment="1" applyProtection="1">
      <alignment horizontal="center" vertical="center" wrapText="1"/>
    </xf>
    <xf numFmtId="3" fontId="4" fillId="7" borderId="1" xfId="3" quotePrefix="1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4" fillId="17" borderId="1" xfId="0" applyFont="1" applyFill="1" applyBorder="1" applyAlignment="1" applyProtection="1">
      <alignment horizontal="left" vertical="center"/>
    </xf>
    <xf numFmtId="0" fontId="4" fillId="17" borderId="14" xfId="0" applyFont="1" applyFill="1" applyBorder="1" applyAlignment="1" applyProtection="1">
      <alignment horizontal="left"/>
    </xf>
    <xf numFmtId="0" fontId="4" fillId="17" borderId="27" xfId="0" applyFont="1" applyFill="1" applyBorder="1" applyAlignment="1" applyProtection="1">
      <alignment horizontal="left"/>
    </xf>
    <xf numFmtId="0" fontId="4" fillId="17" borderId="28" xfId="0" applyFont="1" applyFill="1" applyBorder="1" applyAlignment="1" applyProtection="1">
      <alignment horizontal="left"/>
    </xf>
    <xf numFmtId="0" fontId="1" fillId="6" borderId="14" xfId="0" applyFont="1" applyFill="1" applyBorder="1" applyAlignment="1" applyProtection="1">
      <alignment horizontal="left"/>
    </xf>
    <xf numFmtId="0" fontId="1" fillId="6" borderId="27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1" fillId="0" borderId="28" xfId="0" applyFont="1" applyBorder="1" applyAlignment="1" applyProtection="1">
      <alignment horizontal="left"/>
    </xf>
    <xf numFmtId="0" fontId="1" fillId="0" borderId="27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top"/>
    </xf>
    <xf numFmtId="0" fontId="5" fillId="0" borderId="14" xfId="0" applyFont="1" applyFill="1" applyBorder="1" applyAlignment="1" applyProtection="1">
      <alignment horizontal="left" vertical="center" indent="1"/>
      <protection locked="0"/>
    </xf>
    <xf numFmtId="0" fontId="5" fillId="0" borderId="28" xfId="0" applyFont="1" applyFill="1" applyBorder="1" applyAlignment="1" applyProtection="1">
      <alignment horizontal="left" vertical="center" indent="1"/>
      <protection locked="0"/>
    </xf>
    <xf numFmtId="0" fontId="5" fillId="0" borderId="27" xfId="0" applyFont="1" applyFill="1" applyBorder="1" applyAlignment="1" applyProtection="1">
      <alignment horizontal="left" vertical="center" indent="1"/>
      <protection locked="0"/>
    </xf>
    <xf numFmtId="0" fontId="4" fillId="10" borderId="14" xfId="0" applyFont="1" applyFill="1" applyBorder="1" applyAlignment="1" applyProtection="1">
      <alignment horizontal="left" vertical="center" indent="1"/>
      <protection locked="0"/>
    </xf>
    <xf numFmtId="0" fontId="4" fillId="10" borderId="28" xfId="0" applyFont="1" applyFill="1" applyBorder="1" applyAlignment="1" applyProtection="1">
      <alignment horizontal="left" vertical="center" indent="1"/>
      <protection locked="0"/>
    </xf>
    <xf numFmtId="0" fontId="4" fillId="10" borderId="27" xfId="0" applyFont="1" applyFill="1" applyBorder="1" applyAlignment="1" applyProtection="1">
      <alignment horizontal="left" vertical="center" indent="1"/>
      <protection locked="0"/>
    </xf>
    <xf numFmtId="0" fontId="4" fillId="17" borderId="1" xfId="0" applyFont="1" applyFill="1" applyBorder="1" applyAlignment="1" applyProtection="1">
      <alignment horizontal="left"/>
    </xf>
    <xf numFmtId="0" fontId="1" fillId="0" borderId="14" xfId="0" applyFont="1" applyBorder="1" applyAlignment="1" applyProtection="1">
      <alignment horizontal="left" vertical="top" wrapText="1"/>
    </xf>
    <xf numFmtId="0" fontId="0" fillId="0" borderId="28" xfId="0" applyBorder="1" applyAlignment="1" applyProtection="1">
      <alignment horizontal="left" vertical="top" wrapText="1"/>
    </xf>
    <xf numFmtId="0" fontId="0" fillId="0" borderId="27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center" wrapText="1"/>
    </xf>
    <xf numFmtId="0" fontId="1" fillId="0" borderId="28" xfId="0" applyFont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1" fillId="0" borderId="24" xfId="0" applyFont="1" applyBorder="1" applyAlignment="1" applyProtection="1">
      <alignment horizontal="left"/>
    </xf>
    <xf numFmtId="0" fontId="1" fillId="0" borderId="25" xfId="0" applyFont="1" applyBorder="1" applyAlignment="1" applyProtection="1">
      <alignment horizontal="left"/>
    </xf>
    <xf numFmtId="0" fontId="1" fillId="0" borderId="26" xfId="0" applyFont="1" applyBorder="1" applyAlignment="1" applyProtection="1">
      <alignment horizontal="left"/>
    </xf>
    <xf numFmtId="0" fontId="7" fillId="16" borderId="14" xfId="0" applyFont="1" applyFill="1" applyBorder="1" applyAlignment="1" applyProtection="1">
      <alignment vertical="center"/>
    </xf>
    <xf numFmtId="0" fontId="0" fillId="16" borderId="27" xfId="0" applyFill="1" applyBorder="1" applyAlignment="1">
      <alignment vertical="center"/>
    </xf>
    <xf numFmtId="168" fontId="2" fillId="16" borderId="14" xfId="0" applyNumberFormat="1" applyFont="1" applyFill="1" applyBorder="1" applyAlignment="1" applyProtection="1">
      <alignment horizontal="center" vertical="center" wrapText="1"/>
    </xf>
    <xf numFmtId="168" fontId="2" fillId="16" borderId="27" xfId="0" applyNumberFormat="1" applyFont="1" applyFill="1" applyBorder="1" applyAlignment="1" applyProtection="1">
      <alignment horizontal="center" vertical="center" wrapText="1"/>
    </xf>
    <xf numFmtId="166" fontId="2" fillId="16" borderId="14" xfId="0" applyNumberFormat="1" applyFont="1" applyFill="1" applyBorder="1" applyAlignment="1" applyProtection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6" fillId="17" borderId="14" xfId="0" applyFont="1" applyFill="1" applyBorder="1" applyAlignment="1" applyProtection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6" fillId="17" borderId="14" xfId="0" applyFont="1" applyFill="1" applyBorder="1" applyAlignment="1" applyProtection="1">
      <alignment horizontal="center" vertical="center" wrapText="1"/>
    </xf>
    <xf numFmtId="0" fontId="6" fillId="17" borderId="27" xfId="0" applyFont="1" applyFill="1" applyBorder="1" applyAlignment="1" applyProtection="1">
      <alignment horizontal="center" vertical="center" wrapText="1"/>
    </xf>
    <xf numFmtId="0" fontId="6" fillId="17" borderId="1" xfId="0" applyFont="1" applyFill="1" applyBorder="1" applyAlignment="1" applyProtection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17" fontId="6" fillId="17" borderId="14" xfId="0" applyNumberFormat="1" applyFont="1" applyFill="1" applyBorder="1" applyAlignment="1" applyProtection="1">
      <alignment horizontal="center" vertical="center"/>
    </xf>
    <xf numFmtId="17" fontId="6" fillId="17" borderId="28" xfId="0" applyNumberFormat="1" applyFont="1" applyFill="1" applyBorder="1" applyAlignment="1" applyProtection="1">
      <alignment horizontal="center" vertical="center"/>
    </xf>
    <xf numFmtId="17" fontId="6" fillId="17" borderId="27" xfId="0" applyNumberFormat="1" applyFont="1" applyFill="1" applyBorder="1" applyAlignment="1" applyProtection="1">
      <alignment horizontal="center" vertical="center"/>
    </xf>
    <xf numFmtId="0" fontId="6" fillId="17" borderId="1" xfId="0" applyFont="1" applyFill="1" applyBorder="1" applyAlignment="1" applyProtection="1">
      <alignment horizontal="center" vertical="center"/>
    </xf>
    <xf numFmtId="0" fontId="7" fillId="16" borderId="27" xfId="0" applyFont="1" applyFill="1" applyBorder="1" applyAlignment="1" applyProtection="1">
      <alignment vertical="center"/>
    </xf>
    <xf numFmtId="0" fontId="3" fillId="6" borderId="29" xfId="0" applyFont="1" applyFill="1" applyBorder="1" applyAlignment="1" applyProtection="1">
      <alignment vertical="center" wrapText="1"/>
    </xf>
    <xf numFmtId="0" fontId="3" fillId="6" borderId="30" xfId="0" applyFont="1" applyFill="1" applyBorder="1" applyAlignment="1" applyProtection="1">
      <alignment vertical="center" wrapText="1"/>
    </xf>
    <xf numFmtId="0" fontId="3" fillId="6" borderId="15" xfId="0" applyFont="1" applyFill="1" applyBorder="1" applyAlignment="1" applyProtection="1">
      <alignment vertical="center" wrapText="1"/>
    </xf>
    <xf numFmtId="0" fontId="3" fillId="6" borderId="20" xfId="0" applyFont="1" applyFill="1" applyBorder="1" applyAlignment="1" applyProtection="1">
      <alignment vertical="center" wrapText="1"/>
    </xf>
    <xf numFmtId="0" fontId="3" fillId="6" borderId="31" xfId="0" applyFont="1" applyFill="1" applyBorder="1" applyAlignment="1" applyProtection="1">
      <alignment vertical="center" wrapText="1"/>
    </xf>
    <xf numFmtId="0" fontId="3" fillId="6" borderId="32" xfId="0" applyFont="1" applyFill="1" applyBorder="1" applyAlignment="1" applyProtection="1">
      <alignment vertical="center" wrapText="1"/>
    </xf>
    <xf numFmtId="3" fontId="4" fillId="6" borderId="8" xfId="0" applyNumberFormat="1" applyFont="1" applyFill="1" applyBorder="1" applyAlignment="1" applyProtection="1">
      <alignment horizontal="right" vertical="center"/>
    </xf>
    <xf numFmtId="0" fontId="3" fillId="6" borderId="11" xfId="0" applyFont="1" applyFill="1" applyBorder="1" applyAlignment="1" applyProtection="1">
      <alignment vertical="center"/>
    </xf>
    <xf numFmtId="0" fontId="3" fillId="6" borderId="29" xfId="0" applyFont="1" applyFill="1" applyBorder="1" applyAlignment="1" applyProtection="1">
      <alignment horizontal="left" vertical="center" wrapText="1"/>
    </xf>
    <xf numFmtId="0" fontId="3" fillId="6" borderId="30" xfId="0" applyFont="1" applyFill="1" applyBorder="1" applyAlignment="1" applyProtection="1">
      <alignment horizontal="left" vertical="center" wrapText="1"/>
    </xf>
    <xf numFmtId="0" fontId="3" fillId="6" borderId="15" xfId="0" applyFont="1" applyFill="1" applyBorder="1" applyAlignment="1" applyProtection="1">
      <alignment horizontal="left" vertical="center" wrapText="1"/>
    </xf>
    <xf numFmtId="0" fontId="3" fillId="6" borderId="20" xfId="0" applyFont="1" applyFill="1" applyBorder="1" applyAlignment="1" applyProtection="1">
      <alignment horizontal="left" vertical="center" wrapText="1"/>
    </xf>
    <xf numFmtId="0" fontId="3" fillId="6" borderId="31" xfId="0" applyFont="1" applyFill="1" applyBorder="1" applyAlignment="1" applyProtection="1">
      <alignment horizontal="left" vertical="center" wrapText="1"/>
    </xf>
    <xf numFmtId="0" fontId="3" fillId="6" borderId="32" xfId="0" applyFont="1" applyFill="1" applyBorder="1" applyAlignment="1" applyProtection="1">
      <alignment horizontal="left" vertical="center" wrapText="1"/>
    </xf>
    <xf numFmtId="0" fontId="3" fillId="6" borderId="29" xfId="0" applyFont="1" applyFill="1" applyBorder="1" applyAlignment="1" applyProtection="1">
      <alignment vertical="center"/>
    </xf>
    <xf numFmtId="0" fontId="3" fillId="6" borderId="30" xfId="0" applyFont="1" applyFill="1" applyBorder="1" applyAlignment="1" applyProtection="1">
      <alignment vertical="center"/>
    </xf>
    <xf numFmtId="0" fontId="3" fillId="6" borderId="15" xfId="0" applyFont="1" applyFill="1" applyBorder="1" applyAlignment="1" applyProtection="1">
      <alignment vertical="center"/>
    </xf>
    <xf numFmtId="0" fontId="3" fillId="6" borderId="20" xfId="0" applyFont="1" applyFill="1" applyBorder="1" applyAlignment="1" applyProtection="1">
      <alignment vertical="center"/>
    </xf>
    <xf numFmtId="0" fontId="3" fillId="6" borderId="31" xfId="0" applyFont="1" applyFill="1" applyBorder="1" applyAlignment="1" applyProtection="1">
      <alignment vertical="center"/>
    </xf>
    <xf numFmtId="0" fontId="3" fillId="6" borderId="32" xfId="0" applyFont="1" applyFill="1" applyBorder="1" applyAlignment="1" applyProtection="1">
      <alignment vertical="center"/>
    </xf>
    <xf numFmtId="3" fontId="4" fillId="16" borderId="9" xfId="0" applyNumberFormat="1" applyFont="1" applyFill="1" applyBorder="1" applyAlignment="1" applyProtection="1">
      <alignment horizontal="right" vertical="center"/>
    </xf>
    <xf numFmtId="0" fontId="3" fillId="16" borderId="11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6" borderId="10" xfId="0" applyFont="1" applyFill="1" applyBorder="1" applyAlignment="1" applyProtection="1">
      <alignment vertical="center" wrapText="1"/>
    </xf>
    <xf numFmtId="0" fontId="3" fillId="6" borderId="33" xfId="0" applyFont="1" applyFill="1" applyBorder="1" applyAlignment="1" applyProtection="1">
      <alignment vertical="center" wrapText="1"/>
    </xf>
    <xf numFmtId="0" fontId="3" fillId="6" borderId="17" xfId="0" applyFont="1" applyFill="1" applyBorder="1" applyAlignment="1" applyProtection="1">
      <alignment vertical="center" wrapText="1"/>
    </xf>
    <xf numFmtId="0" fontId="3" fillId="6" borderId="10" xfId="0" applyFont="1" applyFill="1" applyBorder="1" applyAlignment="1" applyProtection="1">
      <alignment horizontal="left" vertical="center" wrapText="1" indent="1"/>
    </xf>
    <xf numFmtId="0" fontId="3" fillId="6" borderId="33" xfId="0" applyFont="1" applyFill="1" applyBorder="1" applyAlignment="1" applyProtection="1">
      <alignment horizontal="left" vertical="center" wrapText="1" indent="1"/>
    </xf>
    <xf numFmtId="0" fontId="3" fillId="6" borderId="3" xfId="0" applyFont="1" applyFill="1" applyBorder="1" applyAlignment="1" applyProtection="1">
      <alignment horizontal="left" vertical="center" wrapText="1" indent="1"/>
    </xf>
    <xf numFmtId="0" fontId="3" fillId="6" borderId="17" xfId="0" applyFont="1" applyFill="1" applyBorder="1" applyAlignment="1" applyProtection="1">
      <alignment horizontal="left" vertical="center" wrapText="1" indent="1"/>
    </xf>
    <xf numFmtId="3" fontId="4" fillId="16" borderId="8" xfId="0" applyNumberFormat="1" applyFont="1" applyFill="1" applyBorder="1" applyAlignment="1" applyProtection="1">
      <alignment horizontal="right" vertical="center"/>
    </xf>
    <xf numFmtId="3" fontId="4" fillId="16" borderId="11" xfId="0" applyNumberFormat="1" applyFont="1" applyFill="1" applyBorder="1" applyAlignment="1" applyProtection="1">
      <alignment horizontal="right" vertical="center"/>
    </xf>
    <xf numFmtId="3" fontId="4" fillId="6" borderId="11" xfId="0" applyNumberFormat="1" applyFont="1" applyFill="1" applyBorder="1" applyAlignment="1" applyProtection="1">
      <alignment horizontal="right" vertical="center"/>
    </xf>
    <xf numFmtId="3" fontId="3" fillId="16" borderId="11" xfId="0" applyNumberFormat="1" applyFont="1" applyFill="1" applyBorder="1" applyAlignment="1" applyProtection="1">
      <alignment vertical="center"/>
    </xf>
    <xf numFmtId="3" fontId="3" fillId="6" borderId="11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horizontal="right" vertical="center"/>
    </xf>
    <xf numFmtId="3" fontId="3" fillId="0" borderId="11" xfId="0" applyNumberFormat="1" applyFont="1" applyBorder="1" applyAlignment="1" applyProtection="1">
      <alignment vertical="center"/>
    </xf>
    <xf numFmtId="3" fontId="4" fillId="6" borderId="16" xfId="0" applyNumberFormat="1" applyFont="1" applyFill="1" applyBorder="1" applyAlignment="1" applyProtection="1">
      <alignment horizontal="right" vertical="center"/>
    </xf>
    <xf numFmtId="3" fontId="4" fillId="6" borderId="11" xfId="0" applyNumberFormat="1" applyFont="1" applyFill="1" applyBorder="1" applyAlignment="1" applyProtection="1">
      <alignment vertical="center"/>
    </xf>
    <xf numFmtId="3" fontId="4" fillId="6" borderId="9" xfId="0" applyNumberFormat="1" applyFont="1" applyFill="1" applyBorder="1" applyAlignment="1" applyProtection="1">
      <alignment horizontal="right" vertical="center"/>
    </xf>
    <xf numFmtId="3" fontId="4" fillId="0" borderId="16" xfId="0" applyNumberFormat="1" applyFont="1" applyFill="1" applyBorder="1" applyAlignment="1" applyProtection="1">
      <alignment horizontal="right" vertical="center"/>
    </xf>
    <xf numFmtId="0" fontId="3" fillId="0" borderId="29" xfId="0" applyFont="1" applyBorder="1" applyAlignment="1" applyProtection="1">
      <alignment vertical="center"/>
    </xf>
    <xf numFmtId="0" fontId="3" fillId="0" borderId="30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31" xfId="0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 wrapText="1"/>
    </xf>
    <xf numFmtId="0" fontId="3" fillId="0" borderId="30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3" fillId="0" borderId="32" xfId="0" applyFont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30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31" xfId="0" applyFont="1" applyFill="1" applyBorder="1" applyAlignment="1" applyProtection="1">
      <alignment horizontal="left" vertical="center" wrapText="1"/>
    </xf>
    <xf numFmtId="0" fontId="3" fillId="0" borderId="32" xfId="0" applyFont="1" applyFill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3" fillId="0" borderId="33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4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4" fillId="7" borderId="10" xfId="0" applyFont="1" applyFill="1" applyBorder="1" applyAlignment="1" applyProtection="1">
      <alignment horizontal="center" vertical="center" wrapText="1"/>
    </xf>
    <xf numFmtId="0" fontId="4" fillId="7" borderId="33" xfId="0" applyFont="1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7" borderId="1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left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1" fillId="5" borderId="14" xfId="0" applyFont="1" applyFill="1" applyBorder="1" applyAlignment="1" applyProtection="1">
      <alignment horizontal="justify" vertical="center" wrapText="1"/>
    </xf>
    <xf numFmtId="0" fontId="0" fillId="0" borderId="27" xfId="0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4" fillId="7" borderId="1" xfId="0" applyFont="1" applyFill="1" applyBorder="1" applyAlignment="1" applyProtection="1">
      <alignment vertical="center"/>
    </xf>
    <xf numFmtId="0" fontId="1" fillId="16" borderId="1" xfId="0" applyFont="1" applyFill="1" applyBorder="1" applyAlignment="1" applyProtection="1">
      <alignment horizontal="left"/>
    </xf>
    <xf numFmtId="0" fontId="4" fillId="7" borderId="10" xfId="0" applyFont="1" applyFill="1" applyBorder="1" applyAlignment="1" applyProtection="1">
      <alignment vertical="center"/>
    </xf>
    <xf numFmtId="0" fontId="0" fillId="0" borderId="33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4" fillId="7" borderId="1" xfId="0" applyFont="1" applyFill="1" applyBorder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4" fillId="19" borderId="14" xfId="0" applyFont="1" applyFill="1" applyBorder="1" applyAlignment="1" applyProtection="1">
      <alignment horizontal="center" vertical="center"/>
    </xf>
    <xf numFmtId="0" fontId="4" fillId="19" borderId="28" xfId="0" applyFont="1" applyFill="1" applyBorder="1" applyAlignment="1" applyProtection="1">
      <alignment horizontal="center" vertical="center"/>
    </xf>
    <xf numFmtId="0" fontId="4" fillId="19" borderId="27" xfId="0" applyFont="1" applyFill="1" applyBorder="1" applyAlignment="1" applyProtection="1">
      <alignment horizontal="center" vertical="center"/>
    </xf>
    <xf numFmtId="0" fontId="4" fillId="19" borderId="14" xfId="0" applyFont="1" applyFill="1" applyBorder="1" applyAlignment="1" applyProtection="1">
      <alignment horizontal="center" vertical="center" wrapText="1"/>
    </xf>
    <xf numFmtId="0" fontId="4" fillId="19" borderId="28" xfId="0" applyFont="1" applyFill="1" applyBorder="1" applyAlignment="1" applyProtection="1">
      <alignment horizontal="center" vertical="center" wrapText="1"/>
    </xf>
    <xf numFmtId="0" fontId="4" fillId="19" borderId="10" xfId="0" applyFont="1" applyFill="1" applyBorder="1" applyAlignment="1" applyProtection="1">
      <alignment horizontal="center" vertical="center" wrapText="1"/>
    </xf>
    <xf numFmtId="0" fontId="4" fillId="19" borderId="3" xfId="0" applyFont="1" applyFill="1" applyBorder="1" applyAlignment="1" applyProtection="1">
      <alignment horizontal="center" vertical="center" wrapText="1"/>
    </xf>
    <xf numFmtId="0" fontId="4" fillId="19" borderId="1" xfId="0" applyFont="1" applyFill="1" applyBorder="1" applyAlignment="1" applyProtection="1">
      <alignment horizontal="center" vertical="center" wrapText="1"/>
    </xf>
    <xf numFmtId="164" fontId="0" fillId="11" borderId="2" xfId="0" applyNumberFormat="1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169" fontId="1" fillId="11" borderId="18" xfId="0" applyNumberFormat="1" applyFont="1" applyFill="1" applyBorder="1" applyAlignment="1">
      <alignment horizontal="center" vertical="center"/>
    </xf>
    <xf numFmtId="0" fontId="1" fillId="11" borderId="35" xfId="0" applyFont="1" applyFill="1" applyBorder="1" applyAlignment="1">
      <alignment horizontal="center" vertical="center"/>
    </xf>
    <xf numFmtId="0" fontId="1" fillId="11" borderId="36" xfId="0" applyFont="1" applyFill="1" applyBorder="1" applyAlignment="1">
      <alignment horizontal="center" vertical="center"/>
    </xf>
    <xf numFmtId="169" fontId="0" fillId="11" borderId="14" xfId="3" applyNumberFormat="1" applyFont="1" applyFill="1" applyBorder="1" applyAlignment="1">
      <alignment horizontal="center" vertical="center"/>
    </xf>
    <xf numFmtId="169" fontId="0" fillId="11" borderId="28" xfId="3" applyNumberFormat="1" applyFont="1" applyFill="1" applyBorder="1" applyAlignment="1">
      <alignment horizontal="center" vertical="center"/>
    </xf>
    <xf numFmtId="169" fontId="0" fillId="11" borderId="38" xfId="3" applyNumberFormat="1" applyFont="1" applyFill="1" applyBorder="1" applyAlignment="1">
      <alignment horizontal="center" vertical="center"/>
    </xf>
    <xf numFmtId="169" fontId="0" fillId="11" borderId="2" xfId="3" applyNumberFormat="1" applyFont="1" applyFill="1" applyBorder="1" applyAlignment="1">
      <alignment horizontal="center" vertical="center"/>
    </xf>
    <xf numFmtId="169" fontId="0" fillId="11" borderId="19" xfId="3" applyNumberFormat="1" applyFont="1" applyFill="1" applyBorder="1" applyAlignment="1">
      <alignment horizontal="center" vertical="center"/>
    </xf>
    <xf numFmtId="169" fontId="0" fillId="11" borderId="14" xfId="0" applyNumberFormat="1" applyFill="1" applyBorder="1" applyAlignment="1">
      <alignment horizontal="center" vertical="center"/>
    </xf>
    <xf numFmtId="0" fontId="0" fillId="11" borderId="38" xfId="0" applyFill="1" applyBorder="1" applyAlignment="1">
      <alignment horizontal="center" vertical="center"/>
    </xf>
    <xf numFmtId="164" fontId="0" fillId="11" borderId="14" xfId="0" applyNumberFormat="1" applyFill="1" applyBorder="1" applyAlignment="1">
      <alignment horizontal="center" vertical="center"/>
    </xf>
    <xf numFmtId="0" fontId="0" fillId="11" borderId="28" xfId="0" applyFill="1" applyBorder="1" applyAlignment="1">
      <alignment horizontal="center" vertical="center"/>
    </xf>
    <xf numFmtId="0" fontId="17" fillId="5" borderId="1" xfId="0" applyFont="1" applyFill="1" applyBorder="1" applyAlignment="1" applyProtection="1">
      <alignment horizontal="justify" vertical="center" wrapText="1"/>
    </xf>
    <xf numFmtId="0" fontId="3" fillId="5" borderId="14" xfId="0" applyFont="1" applyFill="1" applyBorder="1" applyAlignment="1" applyProtection="1">
      <alignment horizontal="left" vertical="center" wrapText="1"/>
    </xf>
    <xf numFmtId="0" fontId="3" fillId="5" borderId="14" xfId="0" applyFont="1" applyFill="1" applyBorder="1" applyAlignment="1" applyProtection="1">
      <alignment horizontal="justify" vertical="center" wrapText="1"/>
    </xf>
    <xf numFmtId="0" fontId="16" fillId="5" borderId="10" xfId="0" applyFont="1" applyFill="1" applyBorder="1" applyAlignment="1" applyProtection="1">
      <alignment horizontal="justify" vertical="center" wrapText="1"/>
    </xf>
    <xf numFmtId="0" fontId="16" fillId="5" borderId="33" xfId="0" applyFont="1" applyFill="1" applyBorder="1" applyAlignment="1" applyProtection="1">
      <alignment horizontal="justify" vertical="center" wrapText="1"/>
    </xf>
    <xf numFmtId="0" fontId="0" fillId="0" borderId="3" xfId="0" applyBorder="1" applyAlignment="1" applyProtection="1">
      <alignment horizontal="justify" vertical="center" wrapText="1"/>
    </xf>
    <xf numFmtId="0" fontId="16" fillId="5" borderId="10" xfId="0" applyFont="1" applyFill="1" applyBorder="1" applyAlignment="1">
      <alignment horizontal="justify" vertical="center" wrapText="1"/>
    </xf>
    <xf numFmtId="0" fontId="16" fillId="5" borderId="33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3" fillId="5" borderId="14" xfId="0" applyFont="1" applyFill="1" applyBorder="1" applyAlignment="1">
      <alignment horizontal="justify" vertical="center" wrapText="1"/>
    </xf>
    <xf numFmtId="0" fontId="0" fillId="0" borderId="27" xfId="0" applyBorder="1" applyAlignment="1">
      <alignment horizontal="justify" vertical="center" wrapText="1"/>
    </xf>
    <xf numFmtId="0" fontId="17" fillId="5" borderId="1" xfId="0" applyFont="1" applyFill="1" applyBorder="1" applyAlignment="1">
      <alignment horizontal="justify" vertical="center" wrapText="1"/>
    </xf>
  </cellXfs>
  <cellStyles count="5">
    <cellStyle name="Millares" xfId="1" builtinId="3"/>
    <cellStyle name="Millares [0]" xfId="2" builtinId="6"/>
    <cellStyle name="Moneda" xfId="3" builtinId="4"/>
    <cellStyle name="Normal" xfId="0" builtinId="0"/>
    <cellStyle name="Porcentaje" xfId="4" builtinId="5"/>
  </cellStyles>
  <dxfs count="20">
    <dxf>
      <font>
        <b/>
        <i val="0"/>
        <color rgb="FFFF0000"/>
      </font>
      <fill>
        <patternFill patternType="solid">
          <bgColor theme="0" tint="-0.14996795556505021"/>
        </patternFill>
      </fill>
    </dxf>
    <dxf>
      <fill>
        <patternFill>
          <bgColor rgb="FF00CC66"/>
        </patternFill>
      </fill>
    </dxf>
    <dxf>
      <fill>
        <patternFill>
          <bgColor rgb="FFFF5050"/>
        </patternFill>
      </fill>
    </dxf>
    <dxf>
      <fill>
        <patternFill>
          <bgColor rgb="FF00CC66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609600</xdr:colOff>
      <xdr:row>3</xdr:row>
      <xdr:rowOff>19050</xdr:rowOff>
    </xdr:to>
    <xdr:pic>
      <xdr:nvPicPr>
        <xdr:cNvPr id="27662" name="1 Imagen">
          <a:extLst>
            <a:ext uri="{FF2B5EF4-FFF2-40B4-BE49-F238E27FC236}">
              <a16:creationId xmlns:a16="http://schemas.microsoft.com/office/drawing/2014/main" xmlns="" id="{00000000-0008-0000-0000-00000E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962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zoomScale="80" zoomScaleNormal="80" workbookViewId="0">
      <selection activeCell="A15" sqref="A15:J15"/>
    </sheetView>
  </sheetViews>
  <sheetFormatPr baseColWidth="10" defaultRowHeight="12.75" x14ac:dyDescent="0.2"/>
  <cols>
    <col min="1" max="1" width="6.28515625" style="459" customWidth="1"/>
    <col min="2" max="2" width="26.140625" style="459" customWidth="1"/>
    <col min="3" max="3" width="4.7109375" style="459" customWidth="1"/>
    <col min="4" max="7" width="11.42578125" style="459"/>
    <col min="8" max="8" width="39.140625" style="459" customWidth="1"/>
    <col min="9" max="9" width="23" style="459" customWidth="1"/>
    <col min="10" max="10" width="61" style="459" customWidth="1"/>
    <col min="11" max="11" width="19" style="459" customWidth="1"/>
    <col min="12" max="25" width="11.42578125" style="459"/>
  </cols>
  <sheetData>
    <row r="1" spans="1:25" x14ac:dyDescent="0.2">
      <c r="A1" s="352"/>
      <c r="B1" s="352"/>
      <c r="C1" s="352"/>
      <c r="D1" s="352"/>
      <c r="E1" s="352"/>
      <c r="F1" s="352"/>
      <c r="G1" s="352"/>
      <c r="H1" s="352"/>
      <c r="I1" s="352"/>
      <c r="J1" s="352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23.25" customHeight="1" x14ac:dyDescent="0.25">
      <c r="A2" s="352"/>
      <c r="B2" s="352"/>
      <c r="C2" s="352"/>
      <c r="D2" s="352"/>
      <c r="E2"/>
      <c r="F2" s="491" t="s">
        <v>139</v>
      </c>
      <c r="G2" s="491"/>
      <c r="H2" s="491"/>
      <c r="I2" s="491"/>
      <c r="J2" s="35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6" customHeight="1" x14ac:dyDescent="0.25">
      <c r="A3" s="352"/>
      <c r="B3" s="352"/>
      <c r="C3" s="352"/>
      <c r="D3" s="352"/>
      <c r="E3" s="378"/>
      <c r="F3" s="378"/>
      <c r="G3" s="378"/>
      <c r="H3" s="378"/>
      <c r="I3" s="352"/>
      <c r="J3" s="352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0.5" customHeight="1" x14ac:dyDescent="0.2">
      <c r="A4" s="492"/>
      <c r="B4" s="492"/>
      <c r="C4" s="492"/>
      <c r="D4" s="352"/>
      <c r="E4" s="352"/>
      <c r="F4" s="352"/>
      <c r="G4" s="352"/>
      <c r="H4" s="352"/>
      <c r="I4" s="352"/>
      <c r="J4" s="352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1.25" customHeight="1" x14ac:dyDescent="0.2">
      <c r="A5" s="409" t="s">
        <v>206</v>
      </c>
      <c r="B5" s="357"/>
      <c r="C5" s="357"/>
      <c r="D5" s="352"/>
      <c r="E5" s="352"/>
      <c r="F5" s="352"/>
      <c r="G5" s="352"/>
      <c r="H5" s="352"/>
      <c r="I5" s="352"/>
      <c r="J5" s="352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22.5" customHeight="1" x14ac:dyDescent="0.2">
      <c r="A6" s="493" t="s">
        <v>200</v>
      </c>
      <c r="B6" s="493"/>
      <c r="C6" s="503" t="s">
        <v>188</v>
      </c>
      <c r="D6" s="504"/>
      <c r="E6" s="504"/>
      <c r="F6" s="504"/>
      <c r="G6" s="504"/>
      <c r="H6" s="504"/>
      <c r="I6" s="504"/>
      <c r="J6" s="505"/>
      <c r="K6" s="458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22.5" customHeight="1" x14ac:dyDescent="0.2">
      <c r="A7" s="493" t="s">
        <v>201</v>
      </c>
      <c r="B7" s="493"/>
      <c r="C7" s="506"/>
      <c r="D7" s="507"/>
      <c r="E7" s="507"/>
      <c r="F7" s="507"/>
      <c r="G7" s="507"/>
      <c r="H7" s="507"/>
      <c r="I7" s="507"/>
      <c r="J7" s="508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9.5" customHeight="1" x14ac:dyDescent="0.2">
      <c r="A8" s="353"/>
      <c r="B8" s="354"/>
      <c r="C8" s="355"/>
      <c r="D8" s="355"/>
      <c r="E8" s="355"/>
      <c r="F8" s="355"/>
      <c r="G8" s="355"/>
      <c r="H8" s="355"/>
      <c r="I8" s="355"/>
      <c r="J8" s="355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x14ac:dyDescent="0.2">
      <c r="A9" s="509" t="s">
        <v>148</v>
      </c>
      <c r="B9" s="509"/>
      <c r="C9" s="509"/>
      <c r="D9" s="509"/>
      <c r="E9" s="509"/>
      <c r="F9" s="509"/>
      <c r="G9" s="509"/>
      <c r="H9" s="509"/>
      <c r="I9" s="509"/>
      <c r="J9" s="50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x14ac:dyDescent="0.2">
      <c r="A10" s="510" t="s">
        <v>213</v>
      </c>
      <c r="B10" s="511"/>
      <c r="C10" s="511"/>
      <c r="D10" s="511"/>
      <c r="E10" s="511"/>
      <c r="F10" s="511"/>
      <c r="G10" s="511"/>
      <c r="H10" s="511"/>
      <c r="I10" s="511"/>
      <c r="J10" s="512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7.25" customHeight="1" x14ac:dyDescent="0.2">
      <c r="A11" s="513"/>
      <c r="B11" s="511"/>
      <c r="C11" s="511"/>
      <c r="D11" s="511"/>
      <c r="E11" s="511"/>
      <c r="F11" s="511"/>
      <c r="G11" s="511"/>
      <c r="H11" s="511"/>
      <c r="I11" s="511"/>
      <c r="J11" s="512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x14ac:dyDescent="0.2">
      <c r="A12" s="494" t="s">
        <v>138</v>
      </c>
      <c r="B12" s="496"/>
      <c r="C12" s="496"/>
      <c r="D12" s="496"/>
      <c r="E12" s="496"/>
      <c r="F12" s="496"/>
      <c r="G12" s="496"/>
      <c r="H12" s="496"/>
      <c r="I12" s="496"/>
      <c r="J12" s="495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231" customFormat="1" ht="27.75" customHeight="1" x14ac:dyDescent="0.2">
      <c r="A13" s="514" t="s">
        <v>226</v>
      </c>
      <c r="B13" s="515"/>
      <c r="C13" s="515"/>
      <c r="D13" s="515"/>
      <c r="E13" s="515"/>
      <c r="F13" s="515"/>
      <c r="G13" s="515"/>
      <c r="H13" s="515"/>
      <c r="I13" s="515"/>
      <c r="J13" s="516"/>
    </row>
    <row r="14" spans="1:25" s="231" customFormat="1" ht="27.75" customHeight="1" x14ac:dyDescent="0.2">
      <c r="A14" s="517" t="s">
        <v>228</v>
      </c>
      <c r="B14" s="518"/>
      <c r="C14" s="518"/>
      <c r="D14" s="518"/>
      <c r="E14" s="518"/>
      <c r="F14" s="518"/>
      <c r="G14" s="518"/>
      <c r="H14" s="518"/>
      <c r="I14" s="518"/>
      <c r="J14" s="518"/>
    </row>
    <row r="15" spans="1:25" s="231" customFormat="1" ht="27.75" customHeight="1" x14ac:dyDescent="0.2">
      <c r="A15" s="515" t="s">
        <v>227</v>
      </c>
      <c r="B15" s="515"/>
      <c r="C15" s="515"/>
      <c r="D15" s="515"/>
      <c r="E15" s="515"/>
      <c r="F15" s="515"/>
      <c r="G15" s="515"/>
      <c r="H15" s="515"/>
      <c r="I15" s="515"/>
      <c r="J15" s="516"/>
    </row>
    <row r="16" spans="1:25" x14ac:dyDescent="0.2">
      <c r="A16" s="369" t="s">
        <v>215</v>
      </c>
      <c r="B16" s="370"/>
      <c r="C16" s="370"/>
      <c r="D16" s="370"/>
      <c r="E16" s="370"/>
      <c r="F16" s="370"/>
      <c r="G16" s="370"/>
      <c r="H16" s="370"/>
      <c r="I16" s="370"/>
      <c r="J16" s="371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7.5" customHeight="1" x14ac:dyDescent="0.2">
      <c r="A17" s="372"/>
      <c r="B17" s="373"/>
      <c r="C17" s="373"/>
      <c r="D17" s="373"/>
      <c r="E17" s="373"/>
      <c r="F17" s="373"/>
      <c r="G17" s="373"/>
      <c r="H17" s="373"/>
      <c r="I17" s="373"/>
      <c r="J17" s="374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x14ac:dyDescent="0.2">
      <c r="A18" s="359"/>
      <c r="B18" s="494" t="s">
        <v>147</v>
      </c>
      <c r="C18" s="495"/>
      <c r="D18" s="494" t="s">
        <v>214</v>
      </c>
      <c r="E18" s="496"/>
      <c r="F18" s="496"/>
      <c r="G18" s="496"/>
      <c r="H18" s="496"/>
      <c r="I18" s="375"/>
      <c r="J18" s="374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x14ac:dyDescent="0.2">
      <c r="A19" s="359"/>
      <c r="B19" s="497" t="s">
        <v>151</v>
      </c>
      <c r="C19" s="498"/>
      <c r="D19" s="499" t="s">
        <v>159</v>
      </c>
      <c r="E19" s="500"/>
      <c r="F19" s="500"/>
      <c r="G19" s="500"/>
      <c r="H19" s="500"/>
      <c r="I19" s="501"/>
      <c r="J19" s="374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x14ac:dyDescent="0.2">
      <c r="A20" s="359"/>
      <c r="B20" s="497" t="s">
        <v>152</v>
      </c>
      <c r="C20" s="498"/>
      <c r="D20" s="499" t="s">
        <v>212</v>
      </c>
      <c r="E20" s="500"/>
      <c r="F20" s="500"/>
      <c r="G20" s="500"/>
      <c r="H20" s="500"/>
      <c r="I20" s="501"/>
      <c r="J20" s="374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x14ac:dyDescent="0.2">
      <c r="A21" s="359"/>
      <c r="B21" s="497" t="s">
        <v>153</v>
      </c>
      <c r="C21" s="498"/>
      <c r="D21" s="499" t="s">
        <v>208</v>
      </c>
      <c r="E21" s="500"/>
      <c r="F21" s="500"/>
      <c r="G21" s="500"/>
      <c r="H21" s="500"/>
      <c r="I21" s="501"/>
      <c r="J21" s="374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x14ac:dyDescent="0.2">
      <c r="A22" s="359"/>
      <c r="B22" s="497" t="s">
        <v>154</v>
      </c>
      <c r="C22" s="498"/>
      <c r="D22" s="499" t="s">
        <v>209</v>
      </c>
      <c r="E22" s="500"/>
      <c r="F22" s="500"/>
      <c r="G22" s="500"/>
      <c r="H22" s="500"/>
      <c r="I22" s="501"/>
      <c r="J22" s="374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x14ac:dyDescent="0.2">
      <c r="A23" s="359"/>
      <c r="B23" s="497" t="s">
        <v>155</v>
      </c>
      <c r="C23" s="498"/>
      <c r="D23" s="499" t="s">
        <v>210</v>
      </c>
      <c r="E23" s="500"/>
      <c r="F23" s="500"/>
      <c r="G23" s="500"/>
      <c r="H23" s="500"/>
      <c r="I23" s="501"/>
      <c r="J23" s="374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x14ac:dyDescent="0.2">
      <c r="A24" s="359"/>
      <c r="B24" s="497" t="s">
        <v>156</v>
      </c>
      <c r="C24" s="498"/>
      <c r="D24" s="499" t="s">
        <v>160</v>
      </c>
      <c r="E24" s="500"/>
      <c r="F24" s="500"/>
      <c r="G24" s="500"/>
      <c r="H24" s="500"/>
      <c r="I24" s="501"/>
      <c r="J24" s="37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x14ac:dyDescent="0.2">
      <c r="A25" s="359"/>
      <c r="B25" s="497" t="s">
        <v>157</v>
      </c>
      <c r="C25" s="498"/>
      <c r="D25" s="499" t="s">
        <v>161</v>
      </c>
      <c r="E25" s="500"/>
      <c r="F25" s="500"/>
      <c r="G25" s="500"/>
      <c r="H25" s="500"/>
      <c r="I25" s="501"/>
      <c r="J25" s="374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x14ac:dyDescent="0.2">
      <c r="A26" s="359"/>
      <c r="B26" s="497" t="s">
        <v>158</v>
      </c>
      <c r="C26" s="498"/>
      <c r="D26" s="499" t="s">
        <v>211</v>
      </c>
      <c r="E26" s="500"/>
      <c r="F26" s="500"/>
      <c r="G26" s="500"/>
      <c r="H26" s="500"/>
      <c r="I26" s="501"/>
      <c r="J26" s="374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2">
      <c r="A27" s="364"/>
      <c r="B27" s="376"/>
      <c r="C27" s="376"/>
      <c r="D27" s="376"/>
      <c r="E27" s="376"/>
      <c r="F27" s="376"/>
      <c r="G27" s="376"/>
      <c r="H27" s="376"/>
      <c r="I27" s="376"/>
      <c r="J27" s="37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x14ac:dyDescent="0.2">
      <c r="A28" s="519" t="s">
        <v>216</v>
      </c>
      <c r="B28" s="520"/>
      <c r="C28" s="520"/>
      <c r="D28" s="520"/>
      <c r="E28" s="520"/>
      <c r="F28" s="520"/>
      <c r="G28" s="520"/>
      <c r="H28" s="520"/>
      <c r="I28" s="520"/>
      <c r="J28" s="521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6.75" customHeight="1" thickBot="1" x14ac:dyDescent="0.25">
      <c r="A29" s="356"/>
      <c r="B29" s="357"/>
      <c r="C29" s="357"/>
      <c r="D29" s="357"/>
      <c r="E29" s="357"/>
      <c r="F29" s="357"/>
      <c r="G29" s="357"/>
      <c r="H29" s="357"/>
      <c r="I29" s="357"/>
      <c r="J29" s="358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3.5" thickBot="1" x14ac:dyDescent="0.25">
      <c r="A30" s="359"/>
      <c r="B30" s="200"/>
      <c r="C30" s="360" t="s">
        <v>207</v>
      </c>
      <c r="D30" s="361"/>
      <c r="E30" s="361"/>
      <c r="F30" s="361"/>
      <c r="G30" s="361"/>
      <c r="H30" s="361"/>
      <c r="I30" s="361"/>
      <c r="J30" s="362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3.5" thickBot="1" x14ac:dyDescent="0.25">
      <c r="A31" s="359"/>
      <c r="B31" s="363"/>
      <c r="C31" s="360" t="s">
        <v>217</v>
      </c>
      <c r="D31" s="361"/>
      <c r="E31" s="361"/>
      <c r="F31" s="361"/>
      <c r="G31" s="361"/>
      <c r="H31" s="361"/>
      <c r="I31" s="361"/>
      <c r="J31" s="362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2">
      <c r="A32" s="364"/>
      <c r="B32" s="365"/>
      <c r="C32" s="366"/>
      <c r="D32" s="367"/>
      <c r="E32" s="367"/>
      <c r="F32" s="367"/>
      <c r="G32" s="367"/>
      <c r="H32" s="367"/>
      <c r="I32" s="367"/>
      <c r="J32" s="368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x14ac:dyDescent="0.2">
      <c r="A33" s="502" t="s">
        <v>196</v>
      </c>
      <c r="B33" s="502"/>
      <c r="C33" s="502"/>
      <c r="D33" s="502"/>
      <c r="E33" s="502"/>
      <c r="F33" s="502"/>
      <c r="G33" s="502"/>
      <c r="H33" s="502"/>
      <c r="I33" s="502"/>
      <c r="J33" s="502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x14ac:dyDescent="0.2">
      <c r="A34" s="502"/>
      <c r="B34" s="502"/>
      <c r="C34" s="502"/>
      <c r="D34" s="502"/>
      <c r="E34" s="502"/>
      <c r="F34" s="502"/>
      <c r="G34" s="502"/>
      <c r="H34" s="502"/>
      <c r="I34" s="502"/>
      <c r="J34" s="502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</sheetData>
  <sheetProtection algorithmName="SHA-512" hashValue="EbOOzaJldE5v1gN9WFv33ZkSuqxnzJP7ZNXbVSvqAJgzDwS7cALDjjEvnLtFG35wBMUOZ3Bu/2M4UsCjydrW2g==" saltValue="UJd0yIy149ktBNpQOdu8ZA==" spinCount="100000" sheet="1" objects="1" scenarios="1"/>
  <mergeCells count="32">
    <mergeCell ref="A33:J34"/>
    <mergeCell ref="C6:J6"/>
    <mergeCell ref="C7:J7"/>
    <mergeCell ref="A9:J9"/>
    <mergeCell ref="A10:J11"/>
    <mergeCell ref="A12:J12"/>
    <mergeCell ref="A13:J13"/>
    <mergeCell ref="A14:J14"/>
    <mergeCell ref="A15:J15"/>
    <mergeCell ref="A28:J28"/>
    <mergeCell ref="B25:C25"/>
    <mergeCell ref="D25:I25"/>
    <mergeCell ref="B26:C26"/>
    <mergeCell ref="D26:I26"/>
    <mergeCell ref="B22:C22"/>
    <mergeCell ref="D22:I22"/>
    <mergeCell ref="B23:C23"/>
    <mergeCell ref="D23:I23"/>
    <mergeCell ref="B24:C24"/>
    <mergeCell ref="D24:I24"/>
    <mergeCell ref="B19:C19"/>
    <mergeCell ref="D19:I19"/>
    <mergeCell ref="B20:C20"/>
    <mergeCell ref="D20:I20"/>
    <mergeCell ref="B21:C21"/>
    <mergeCell ref="D21:I21"/>
    <mergeCell ref="F2:I2"/>
    <mergeCell ref="A4:C4"/>
    <mergeCell ref="A6:B6"/>
    <mergeCell ref="A7:B7"/>
    <mergeCell ref="B18:C18"/>
    <mergeCell ref="D18:H18"/>
  </mergeCells>
  <dataValidations count="1">
    <dataValidation type="list" allowBlank="1" showInputMessage="1" showErrorMessage="1" sqref="C7">
      <formula1>Opcion_Postulada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S33" sqref="S33"/>
    </sheetView>
  </sheetViews>
  <sheetFormatPr baseColWidth="10" defaultColWidth="9.28515625" defaultRowHeight="12.75" outlineLevelCol="1" x14ac:dyDescent="0.2"/>
  <cols>
    <col min="1" max="1" width="3" style="10" customWidth="1"/>
    <col min="2" max="2" width="23.7109375" style="10" customWidth="1"/>
    <col min="3" max="3" width="39.28515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3" width="10.14062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61</v>
      </c>
      <c r="C2" s="561"/>
    </row>
    <row r="3" spans="2:18" x14ac:dyDescent="0.2">
      <c r="B3" s="296"/>
      <c r="C3" s="296"/>
    </row>
    <row r="4" spans="2:18" ht="15" x14ac:dyDescent="0.2">
      <c r="B4" s="281" t="s">
        <v>178</v>
      </c>
      <c r="C4" s="447"/>
      <c r="D4" s="74"/>
    </row>
    <row r="5" spans="2:18" x14ac:dyDescent="0.2">
      <c r="B5" s="9"/>
    </row>
    <row r="6" spans="2:18" ht="25.5" x14ac:dyDescent="0.2">
      <c r="B6" s="211" t="s">
        <v>13</v>
      </c>
      <c r="C6" s="211" t="s">
        <v>14</v>
      </c>
      <c r="D6" s="211" t="s">
        <v>15</v>
      </c>
      <c r="E6" s="211" t="s">
        <v>17</v>
      </c>
      <c r="F6" s="211" t="s">
        <v>12</v>
      </c>
      <c r="G6" s="211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0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9.75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2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123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2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2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2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2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2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2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2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2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>F19*G19</f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2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>F20*G20</f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2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>F21*G21</f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2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ref="H22:H31" si="3">F22*G22</f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2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3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2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3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2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3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2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3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2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3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2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3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2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3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2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3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2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3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2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>F32*G32</f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ht="12" customHeight="1" x14ac:dyDescent="0.2">
      <c r="B33" s="565"/>
      <c r="C33" s="274" t="s">
        <v>114</v>
      </c>
      <c r="D33" s="306"/>
      <c r="E33" s="245"/>
      <c r="F33" s="307"/>
      <c r="G33" s="307"/>
      <c r="H33" s="25">
        <f>F33*G33</f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>F41*G41</f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si="0"/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0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0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0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0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0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0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0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0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0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0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0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0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0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0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0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0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0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0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0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0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0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0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0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0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0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0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0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0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x14ac:dyDescent="0.2">
      <c r="B72" s="547" t="s">
        <v>7</v>
      </c>
      <c r="C72" s="548"/>
      <c r="D72" s="325"/>
      <c r="E72" s="326"/>
      <c r="F72" s="327"/>
      <c r="G72" s="327"/>
      <c r="H72" s="32">
        <f t="shared" si="0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0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0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si="0"/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0"/>
        <v>0</v>
      </c>
      <c r="I76" s="442"/>
      <c r="J76" s="442"/>
      <c r="K76" s="442"/>
      <c r="L76" s="442"/>
      <c r="M76" s="229">
        <f t="shared" ref="M76:M137" si="4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0"/>
        <v>0</v>
      </c>
      <c r="I77" s="442"/>
      <c r="J77" s="442"/>
      <c r="K77" s="442"/>
      <c r="L77" s="442"/>
      <c r="M77" s="229">
        <f t="shared" si="4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0"/>
        <v>0</v>
      </c>
      <c r="I78" s="442"/>
      <c r="J78" s="442"/>
      <c r="K78" s="442"/>
      <c r="L78" s="442"/>
      <c r="M78" s="229">
        <f t="shared" si="4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0"/>
        <v>0</v>
      </c>
      <c r="I79" s="444"/>
      <c r="J79" s="444"/>
      <c r="K79" s="444"/>
      <c r="L79" s="444"/>
      <c r="M79" s="283">
        <f t="shared" si="4"/>
        <v>0</v>
      </c>
      <c r="N79" s="571">
        <f>SUM(H72:H79)</f>
        <v>0</v>
      </c>
      <c r="O79" s="574"/>
      <c r="P79" s="159"/>
      <c r="Q79" s="122"/>
      <c r="R79" s="175"/>
    </row>
    <row r="80" spans="2:18" x14ac:dyDescent="0.2">
      <c r="B80" s="547" t="s">
        <v>8</v>
      </c>
      <c r="C80" s="548"/>
      <c r="D80" s="316"/>
      <c r="E80" s="317"/>
      <c r="F80" s="318"/>
      <c r="G80" s="318"/>
      <c r="H80" s="33">
        <f t="shared" si="0"/>
        <v>0</v>
      </c>
      <c r="I80" s="445"/>
      <c r="J80" s="445"/>
      <c r="K80" s="445"/>
      <c r="L80" s="445"/>
      <c r="M80" s="229">
        <f t="shared" si="4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0"/>
        <v>0</v>
      </c>
      <c r="I81" s="442"/>
      <c r="J81" s="442"/>
      <c r="K81" s="442"/>
      <c r="L81" s="442"/>
      <c r="M81" s="229">
        <f t="shared" si="4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0"/>
        <v>0</v>
      </c>
      <c r="I82" s="442"/>
      <c r="J82" s="442"/>
      <c r="K82" s="442"/>
      <c r="L82" s="442"/>
      <c r="M82" s="229">
        <f t="shared" si="4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0"/>
        <v>0</v>
      </c>
      <c r="I83" s="442"/>
      <c r="J83" s="442"/>
      <c r="K83" s="442"/>
      <c r="L83" s="442"/>
      <c r="M83" s="229">
        <f t="shared" si="4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0"/>
        <v>0</v>
      </c>
      <c r="I84" s="442"/>
      <c r="J84" s="442"/>
      <c r="K84" s="442"/>
      <c r="L84" s="442"/>
      <c r="M84" s="229">
        <f t="shared" si="4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0"/>
        <v>0</v>
      </c>
      <c r="I85" s="442"/>
      <c r="J85" s="442"/>
      <c r="K85" s="442"/>
      <c r="L85" s="442"/>
      <c r="M85" s="229">
        <f t="shared" si="4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0"/>
        <v>0</v>
      </c>
      <c r="I86" s="442"/>
      <c r="J86" s="442"/>
      <c r="K86" s="442"/>
      <c r="L86" s="442"/>
      <c r="M86" s="229">
        <f t="shared" si="4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0"/>
        <v>0</v>
      </c>
      <c r="I87" s="442"/>
      <c r="J87" s="442"/>
      <c r="K87" s="442"/>
      <c r="L87" s="442"/>
      <c r="M87" s="229">
        <f t="shared" si="4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0"/>
        <v>0</v>
      </c>
      <c r="I88" s="442"/>
      <c r="J88" s="442"/>
      <c r="K88" s="442"/>
      <c r="L88" s="442"/>
      <c r="M88" s="229">
        <f t="shared" si="4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0"/>
        <v>0</v>
      </c>
      <c r="I89" s="444"/>
      <c r="J89" s="444"/>
      <c r="K89" s="444"/>
      <c r="L89" s="444"/>
      <c r="M89" s="283">
        <f t="shared" si="4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0"/>
        <v>0</v>
      </c>
      <c r="I90" s="445"/>
      <c r="J90" s="445"/>
      <c r="K90" s="445"/>
      <c r="L90" s="445"/>
      <c r="M90" s="229">
        <f t="shared" si="4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0"/>
        <v>0</v>
      </c>
      <c r="I91" s="442"/>
      <c r="J91" s="442"/>
      <c r="K91" s="442"/>
      <c r="L91" s="442"/>
      <c r="M91" s="229">
        <f t="shared" si="4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0"/>
        <v>0</v>
      </c>
      <c r="I92" s="442"/>
      <c r="J92" s="442"/>
      <c r="K92" s="442"/>
      <c r="L92" s="442"/>
      <c r="M92" s="229">
        <f t="shared" si="4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0"/>
        <v>0</v>
      </c>
      <c r="I93" s="442"/>
      <c r="J93" s="442"/>
      <c r="K93" s="442"/>
      <c r="L93" s="442"/>
      <c r="M93" s="229">
        <f t="shared" si="4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0"/>
        <v>0</v>
      </c>
      <c r="I94" s="442"/>
      <c r="J94" s="442"/>
      <c r="K94" s="442"/>
      <c r="L94" s="442"/>
      <c r="M94" s="229">
        <f t="shared" si="4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0"/>
        <v>0</v>
      </c>
      <c r="I95" s="442"/>
      <c r="J95" s="442"/>
      <c r="K95" s="442"/>
      <c r="L95" s="442"/>
      <c r="M95" s="229">
        <f t="shared" si="4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0"/>
        <v>0</v>
      </c>
      <c r="I96" s="442"/>
      <c r="J96" s="442"/>
      <c r="K96" s="442"/>
      <c r="L96" s="442"/>
      <c r="M96" s="229">
        <f t="shared" si="4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0"/>
        <v>0</v>
      </c>
      <c r="I97" s="444"/>
      <c r="J97" s="444"/>
      <c r="K97" s="444"/>
      <c r="L97" s="444"/>
      <c r="M97" s="283">
        <f t="shared" si="4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0"/>
        <v>0</v>
      </c>
      <c r="I98" s="445"/>
      <c r="J98" s="445"/>
      <c r="K98" s="445"/>
      <c r="L98" s="445"/>
      <c r="M98" s="229">
        <f t="shared" si="4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0"/>
        <v>0</v>
      </c>
      <c r="I99" s="442"/>
      <c r="J99" s="442"/>
      <c r="K99" s="442"/>
      <c r="L99" s="442"/>
      <c r="M99" s="229">
        <f t="shared" si="4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0"/>
        <v>0</v>
      </c>
      <c r="I100" s="442"/>
      <c r="J100" s="442"/>
      <c r="K100" s="442"/>
      <c r="L100" s="442"/>
      <c r="M100" s="229">
        <f t="shared" si="4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0"/>
        <v>0</v>
      </c>
      <c r="I101" s="442"/>
      <c r="J101" s="442"/>
      <c r="K101" s="442"/>
      <c r="L101" s="442"/>
      <c r="M101" s="229">
        <f t="shared" si="4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0"/>
        <v>0</v>
      </c>
      <c r="I102" s="442"/>
      <c r="J102" s="442"/>
      <c r="K102" s="442"/>
      <c r="L102" s="442"/>
      <c r="M102" s="229">
        <f t="shared" si="4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>F103*G103</f>
        <v>0</v>
      </c>
      <c r="I103" s="442"/>
      <c r="J103" s="442"/>
      <c r="K103" s="442"/>
      <c r="L103" s="442"/>
      <c r="M103" s="229">
        <f t="shared" si="4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0"/>
        <v>0</v>
      </c>
      <c r="I104" s="442"/>
      <c r="J104" s="442"/>
      <c r="K104" s="442"/>
      <c r="L104" s="442"/>
      <c r="M104" s="229">
        <f t="shared" si="4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0"/>
        <v>0</v>
      </c>
      <c r="I105" s="444"/>
      <c r="J105" s="444"/>
      <c r="K105" s="444"/>
      <c r="L105" s="444"/>
      <c r="M105" s="283">
        <f t="shared" si="4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0"/>
        <v>0</v>
      </c>
      <c r="I106" s="445"/>
      <c r="J106" s="445"/>
      <c r="K106" s="445"/>
      <c r="L106" s="445"/>
      <c r="M106" s="229">
        <f t="shared" si="4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si="0"/>
        <v>0</v>
      </c>
      <c r="I107" s="442"/>
      <c r="J107" s="442"/>
      <c r="K107" s="442"/>
      <c r="L107" s="442"/>
      <c r="M107" s="229">
        <f t="shared" si="4"/>
        <v>0</v>
      </c>
      <c r="N107" s="37"/>
      <c r="O107" s="40"/>
      <c r="P107" s="158"/>
      <c r="Q107" s="121"/>
      <c r="R107" s="175"/>
    </row>
    <row r="108" spans="2:18" ht="12.75" customHeight="1" x14ac:dyDescent="0.2">
      <c r="B108" s="555"/>
      <c r="C108" s="556"/>
      <c r="D108" s="306"/>
      <c r="E108" s="245"/>
      <c r="F108" s="307"/>
      <c r="G108" s="307"/>
      <c r="H108" s="25">
        <f t="shared" si="0"/>
        <v>0</v>
      </c>
      <c r="I108" s="442"/>
      <c r="J108" s="442"/>
      <c r="K108" s="442"/>
      <c r="L108" s="442"/>
      <c r="M108" s="229">
        <f t="shared" si="4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0"/>
        <v>0</v>
      </c>
      <c r="I109" s="442"/>
      <c r="J109" s="442"/>
      <c r="K109" s="442"/>
      <c r="L109" s="442"/>
      <c r="M109" s="229">
        <f t="shared" si="4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0"/>
        <v>0</v>
      </c>
      <c r="I110" s="444"/>
      <c r="J110" s="444"/>
      <c r="K110" s="444"/>
      <c r="L110" s="444"/>
      <c r="M110" s="283">
        <f t="shared" si="4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0"/>
        <v>0</v>
      </c>
      <c r="I111" s="445"/>
      <c r="J111" s="445"/>
      <c r="K111" s="445"/>
      <c r="L111" s="445"/>
      <c r="M111" s="229">
        <f t="shared" si="4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0"/>
        <v>0</v>
      </c>
      <c r="I112" s="442"/>
      <c r="J112" s="442"/>
      <c r="K112" s="442"/>
      <c r="L112" s="442"/>
      <c r="M112" s="229">
        <f t="shared" si="4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0"/>
        <v>0</v>
      </c>
      <c r="I113" s="442"/>
      <c r="J113" s="442"/>
      <c r="K113" s="442"/>
      <c r="L113" s="442"/>
      <c r="M113" s="229">
        <f t="shared" si="4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0"/>
        <v>0</v>
      </c>
      <c r="I114" s="442"/>
      <c r="J114" s="442"/>
      <c r="K114" s="442"/>
      <c r="L114" s="442"/>
      <c r="M114" s="229">
        <f t="shared" si="4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0"/>
        <v>0</v>
      </c>
      <c r="I115" s="442"/>
      <c r="J115" s="442"/>
      <c r="K115" s="442"/>
      <c r="L115" s="442"/>
      <c r="M115" s="229">
        <f t="shared" si="4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0"/>
        <v>0</v>
      </c>
      <c r="I116" s="442"/>
      <c r="J116" s="442"/>
      <c r="K116" s="442"/>
      <c r="L116" s="442"/>
      <c r="M116" s="229">
        <f t="shared" si="4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0"/>
        <v>0</v>
      </c>
      <c r="I117" s="442"/>
      <c r="J117" s="442"/>
      <c r="K117" s="442"/>
      <c r="L117" s="442"/>
      <c r="M117" s="229">
        <f t="shared" si="4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0"/>
        <v>0</v>
      </c>
      <c r="I118" s="442"/>
      <c r="J118" s="442"/>
      <c r="K118" s="442"/>
      <c r="L118" s="442"/>
      <c r="M118" s="229">
        <f t="shared" si="4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0"/>
        <v>0</v>
      </c>
      <c r="I119" s="444"/>
      <c r="J119" s="444"/>
      <c r="K119" s="444"/>
      <c r="L119" s="444"/>
      <c r="M119" s="283">
        <f t="shared" si="4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0"/>
        <v>0</v>
      </c>
      <c r="I120" s="445"/>
      <c r="J120" s="445"/>
      <c r="K120" s="445"/>
      <c r="L120" s="445"/>
      <c r="M120" s="229">
        <f t="shared" si="4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0"/>
        <v>0</v>
      </c>
      <c r="I121" s="442"/>
      <c r="J121" s="442"/>
      <c r="K121" s="442"/>
      <c r="L121" s="442"/>
      <c r="M121" s="229">
        <f t="shared" si="4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0"/>
        <v>0</v>
      </c>
      <c r="I122" s="444"/>
      <c r="J122" s="444"/>
      <c r="K122" s="444"/>
      <c r="L122" s="444"/>
      <c r="M122" s="283">
        <f t="shared" si="4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253">
        <f t="shared" si="0"/>
        <v>0</v>
      </c>
      <c r="I123" s="419"/>
      <c r="J123" s="419"/>
      <c r="K123" s="419"/>
      <c r="L123" s="419"/>
      <c r="M123" s="229">
        <f t="shared" si="4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>F124*G124</f>
        <v>0</v>
      </c>
      <c r="I124" s="420"/>
      <c r="J124" s="420"/>
      <c r="K124" s="420"/>
      <c r="L124" s="420"/>
      <c r="M124" s="229">
        <f t="shared" si="4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254">
        <f>F125*G125</f>
        <v>0</v>
      </c>
      <c r="I125" s="421"/>
      <c r="J125" s="421"/>
      <c r="K125" s="421"/>
      <c r="L125" s="421"/>
      <c r="M125" s="283">
        <f t="shared" si="4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20"/>
      <c r="J126" s="220"/>
      <c r="K126" s="220"/>
      <c r="L126" s="220"/>
      <c r="M126" s="226">
        <f t="shared" si="4"/>
        <v>0</v>
      </c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3">
        <f>SUM(I11:I125)</f>
        <v>0</v>
      </c>
      <c r="J127" s="343">
        <f>SUM(J11:J125)</f>
        <v>0</v>
      </c>
      <c r="K127" s="343">
        <f>SUM(K11:K125)</f>
        <v>0</v>
      </c>
      <c r="L127" s="343">
        <f>SUM(L11:L125)</f>
        <v>0</v>
      </c>
      <c r="M127" s="279">
        <f t="shared" si="4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6"/>
      <c r="M128" s="344"/>
      <c r="N128" s="37"/>
      <c r="O128" s="158"/>
      <c r="Q128" s="165"/>
    </row>
    <row r="129" spans="2:18" x14ac:dyDescent="0.2">
      <c r="F129" s="38"/>
      <c r="H129" s="36"/>
      <c r="I129" s="36"/>
      <c r="J129" s="36"/>
      <c r="K129" s="36"/>
      <c r="L129" s="36"/>
      <c r="M129" s="344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6"/>
      <c r="M130" s="344"/>
      <c r="N130" s="37"/>
      <c r="O130" s="158"/>
      <c r="Q130" s="165"/>
    </row>
    <row r="131" spans="2:18" ht="30" customHeight="1" thickBot="1" x14ac:dyDescent="0.25">
      <c r="B131" s="394" t="s">
        <v>95</v>
      </c>
      <c r="C131" s="407"/>
      <c r="D131" s="396"/>
      <c r="E131" s="397"/>
      <c r="F131" s="397"/>
      <c r="G131" s="398"/>
      <c r="H131" s="407"/>
      <c r="I131" s="407"/>
      <c r="J131" s="407"/>
      <c r="K131" s="407"/>
      <c r="L131" s="407"/>
      <c r="M131" s="407"/>
      <c r="N131" s="407"/>
      <c r="O131" s="408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226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2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95" si="5">F134*G134</f>
        <v>0</v>
      </c>
      <c r="I134" s="243"/>
      <c r="J134" s="243"/>
      <c r="K134" s="243"/>
      <c r="L134" s="243"/>
      <c r="M134" s="229">
        <f t="shared" si="4"/>
        <v>0</v>
      </c>
      <c r="N134" s="25">
        <f>H134</f>
        <v>0</v>
      </c>
      <c r="O134" s="40"/>
      <c r="Q134" s="121"/>
      <c r="R134" s="175"/>
    </row>
    <row r="135" spans="2:18" ht="12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5"/>
        <v>0</v>
      </c>
      <c r="I135" s="243"/>
      <c r="J135" s="243"/>
      <c r="K135" s="243"/>
      <c r="L135" s="243"/>
      <c r="M135" s="229">
        <f t="shared" si="4"/>
        <v>0</v>
      </c>
      <c r="N135" s="25">
        <f t="shared" ref="N135:N156" si="6">H135</f>
        <v>0</v>
      </c>
      <c r="O135" s="40"/>
      <c r="Q135" s="121"/>
      <c r="R135" s="175"/>
    </row>
    <row r="136" spans="2:18" ht="12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5"/>
        <v>0</v>
      </c>
      <c r="I136" s="243"/>
      <c r="J136" s="243"/>
      <c r="K136" s="243"/>
      <c r="L136" s="243"/>
      <c r="M136" s="229">
        <f t="shared" si="4"/>
        <v>0</v>
      </c>
      <c r="N136" s="25">
        <f t="shared" si="6"/>
        <v>0</v>
      </c>
      <c r="O136" s="40"/>
      <c r="Q136" s="173"/>
      <c r="R136" s="175"/>
    </row>
    <row r="137" spans="2:18" ht="12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5"/>
        <v>0</v>
      </c>
      <c r="I137" s="243"/>
      <c r="J137" s="243"/>
      <c r="K137" s="243"/>
      <c r="L137" s="243"/>
      <c r="M137" s="229">
        <f t="shared" si="4"/>
        <v>0</v>
      </c>
      <c r="N137" s="25">
        <f t="shared" si="6"/>
        <v>0</v>
      </c>
      <c r="O137" s="40"/>
      <c r="Q137" s="121"/>
      <c r="R137" s="175"/>
    </row>
    <row r="138" spans="2:18" ht="12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5"/>
        <v>0</v>
      </c>
      <c r="I138" s="243"/>
      <c r="J138" s="243"/>
      <c r="K138" s="243"/>
      <c r="L138" s="243"/>
      <c r="M138" s="229">
        <f t="shared" ref="M138:M201" si="7">+SUM(I138:L138)</f>
        <v>0</v>
      </c>
      <c r="N138" s="25">
        <f t="shared" si="6"/>
        <v>0</v>
      </c>
      <c r="O138" s="40"/>
      <c r="Q138" s="121"/>
      <c r="R138" s="175"/>
    </row>
    <row r="139" spans="2:18" ht="12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5"/>
        <v>0</v>
      </c>
      <c r="I139" s="243"/>
      <c r="J139" s="243"/>
      <c r="K139" s="243"/>
      <c r="L139" s="243"/>
      <c r="M139" s="229">
        <f t="shared" si="7"/>
        <v>0</v>
      </c>
      <c r="N139" s="25">
        <f t="shared" si="6"/>
        <v>0</v>
      </c>
      <c r="O139" s="40"/>
      <c r="Q139" s="121"/>
      <c r="R139" s="175"/>
    </row>
    <row r="140" spans="2:18" ht="12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5"/>
        <v>0</v>
      </c>
      <c r="I140" s="243"/>
      <c r="J140" s="243"/>
      <c r="K140" s="243"/>
      <c r="L140" s="243"/>
      <c r="M140" s="229">
        <f t="shared" si="7"/>
        <v>0</v>
      </c>
      <c r="N140" s="25">
        <f t="shared" si="6"/>
        <v>0</v>
      </c>
      <c r="O140" s="40"/>
      <c r="Q140" s="121"/>
      <c r="R140" s="175"/>
    </row>
    <row r="141" spans="2:18" ht="12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5"/>
        <v>0</v>
      </c>
      <c r="I141" s="243"/>
      <c r="J141" s="243"/>
      <c r="K141" s="243"/>
      <c r="L141" s="243"/>
      <c r="M141" s="229">
        <f t="shared" si="7"/>
        <v>0</v>
      </c>
      <c r="N141" s="25">
        <f t="shared" si="6"/>
        <v>0</v>
      </c>
      <c r="O141" s="40"/>
      <c r="Q141" s="121"/>
      <c r="R141" s="175"/>
    </row>
    <row r="142" spans="2:18" ht="12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5"/>
        <v>0</v>
      </c>
      <c r="I142" s="243"/>
      <c r="J142" s="243"/>
      <c r="K142" s="243"/>
      <c r="L142" s="243"/>
      <c r="M142" s="229">
        <f t="shared" si="7"/>
        <v>0</v>
      </c>
      <c r="N142" s="25">
        <f t="shared" si="6"/>
        <v>0</v>
      </c>
      <c r="O142" s="40"/>
      <c r="Q142" s="121"/>
      <c r="R142" s="175"/>
    </row>
    <row r="143" spans="2:18" ht="12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5"/>
        <v>0</v>
      </c>
      <c r="I143" s="243"/>
      <c r="J143" s="243"/>
      <c r="K143" s="243"/>
      <c r="L143" s="243"/>
      <c r="M143" s="229">
        <f t="shared" si="7"/>
        <v>0</v>
      </c>
      <c r="N143" s="25">
        <f t="shared" si="6"/>
        <v>0</v>
      </c>
      <c r="O143" s="40"/>
      <c r="Q143" s="121"/>
      <c r="R143" s="175"/>
    </row>
    <row r="144" spans="2:18" ht="12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5"/>
        <v>0</v>
      </c>
      <c r="I144" s="243"/>
      <c r="J144" s="243"/>
      <c r="K144" s="243"/>
      <c r="L144" s="243"/>
      <c r="M144" s="229">
        <f t="shared" si="7"/>
        <v>0</v>
      </c>
      <c r="N144" s="25">
        <f t="shared" si="6"/>
        <v>0</v>
      </c>
      <c r="O144" s="40"/>
      <c r="Q144" s="121"/>
      <c r="R144" s="175"/>
    </row>
    <row r="145" spans="2:18" ht="12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5"/>
        <v>0</v>
      </c>
      <c r="I145" s="243"/>
      <c r="J145" s="243"/>
      <c r="K145" s="243"/>
      <c r="L145" s="243"/>
      <c r="M145" s="229">
        <f t="shared" si="7"/>
        <v>0</v>
      </c>
      <c r="N145" s="25">
        <f t="shared" si="6"/>
        <v>0</v>
      </c>
      <c r="O145" s="40"/>
      <c r="Q145" s="121"/>
      <c r="R145" s="175"/>
    </row>
    <row r="146" spans="2:18" ht="12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5"/>
        <v>0</v>
      </c>
      <c r="I146" s="243"/>
      <c r="J146" s="243"/>
      <c r="K146" s="243"/>
      <c r="L146" s="243"/>
      <c r="M146" s="229">
        <f t="shared" si="7"/>
        <v>0</v>
      </c>
      <c r="N146" s="25">
        <f t="shared" si="6"/>
        <v>0</v>
      </c>
      <c r="O146" s="40"/>
      <c r="Q146" s="121"/>
      <c r="R146" s="175"/>
    </row>
    <row r="147" spans="2:18" ht="12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5"/>
        <v>0</v>
      </c>
      <c r="I147" s="243"/>
      <c r="J147" s="243"/>
      <c r="K147" s="243"/>
      <c r="L147" s="243"/>
      <c r="M147" s="229">
        <f t="shared" si="7"/>
        <v>0</v>
      </c>
      <c r="N147" s="25">
        <f t="shared" si="6"/>
        <v>0</v>
      </c>
      <c r="O147" s="40"/>
      <c r="Q147" s="121"/>
      <c r="R147" s="175"/>
    </row>
    <row r="148" spans="2:18" ht="12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5"/>
        <v>0</v>
      </c>
      <c r="I148" s="243"/>
      <c r="J148" s="243"/>
      <c r="K148" s="243"/>
      <c r="L148" s="243"/>
      <c r="M148" s="229">
        <f t="shared" si="7"/>
        <v>0</v>
      </c>
      <c r="N148" s="25">
        <f t="shared" si="6"/>
        <v>0</v>
      </c>
      <c r="O148" s="40"/>
      <c r="Q148" s="121"/>
      <c r="R148" s="175"/>
    </row>
    <row r="149" spans="2:18" ht="12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5"/>
        <v>0</v>
      </c>
      <c r="I149" s="243"/>
      <c r="J149" s="243"/>
      <c r="K149" s="243"/>
      <c r="L149" s="243"/>
      <c r="M149" s="229">
        <f t="shared" si="7"/>
        <v>0</v>
      </c>
      <c r="N149" s="25">
        <f t="shared" si="6"/>
        <v>0</v>
      </c>
      <c r="O149" s="40"/>
      <c r="Q149" s="121"/>
      <c r="R149" s="175"/>
    </row>
    <row r="150" spans="2:18" ht="12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5"/>
        <v>0</v>
      </c>
      <c r="I150" s="243"/>
      <c r="J150" s="243"/>
      <c r="K150" s="243"/>
      <c r="L150" s="243"/>
      <c r="M150" s="229">
        <f t="shared" si="7"/>
        <v>0</v>
      </c>
      <c r="N150" s="25">
        <f t="shared" si="6"/>
        <v>0</v>
      </c>
      <c r="O150" s="40"/>
      <c r="Q150" s="121"/>
      <c r="R150" s="175"/>
    </row>
    <row r="151" spans="2:18" ht="12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5"/>
        <v>0</v>
      </c>
      <c r="I151" s="243"/>
      <c r="J151" s="243"/>
      <c r="K151" s="243"/>
      <c r="L151" s="243"/>
      <c r="M151" s="229">
        <f t="shared" si="7"/>
        <v>0</v>
      </c>
      <c r="N151" s="25">
        <f t="shared" si="6"/>
        <v>0</v>
      </c>
      <c r="O151" s="40"/>
      <c r="Q151" s="121"/>
      <c r="R151" s="175"/>
    </row>
    <row r="152" spans="2:18" ht="12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5"/>
        <v>0</v>
      </c>
      <c r="I152" s="243"/>
      <c r="J152" s="243"/>
      <c r="K152" s="243"/>
      <c r="L152" s="243"/>
      <c r="M152" s="229">
        <f t="shared" si="7"/>
        <v>0</v>
      </c>
      <c r="N152" s="25">
        <f t="shared" si="6"/>
        <v>0</v>
      </c>
      <c r="O152" s="40"/>
      <c r="Q152" s="121"/>
      <c r="R152" s="175"/>
    </row>
    <row r="153" spans="2:18" ht="12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5"/>
        <v>0</v>
      </c>
      <c r="I153" s="243"/>
      <c r="J153" s="243"/>
      <c r="K153" s="243"/>
      <c r="L153" s="243"/>
      <c r="M153" s="229">
        <f t="shared" si="7"/>
        <v>0</v>
      </c>
      <c r="N153" s="25">
        <f t="shared" si="6"/>
        <v>0</v>
      </c>
      <c r="O153" s="40"/>
      <c r="Q153" s="121"/>
      <c r="R153" s="175"/>
    </row>
    <row r="154" spans="2:18" ht="12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5"/>
        <v>0</v>
      </c>
      <c r="I154" s="243"/>
      <c r="J154" s="243"/>
      <c r="K154" s="243"/>
      <c r="L154" s="243"/>
      <c r="M154" s="229">
        <f t="shared" si="7"/>
        <v>0</v>
      </c>
      <c r="N154" s="25">
        <f t="shared" si="6"/>
        <v>0</v>
      </c>
      <c r="O154" s="40"/>
      <c r="Q154" s="121"/>
      <c r="R154" s="175"/>
    </row>
    <row r="155" spans="2:18" ht="12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5"/>
        <v>0</v>
      </c>
      <c r="I155" s="243"/>
      <c r="J155" s="243"/>
      <c r="K155" s="243"/>
      <c r="L155" s="243"/>
      <c r="M155" s="229">
        <f t="shared" si="7"/>
        <v>0</v>
      </c>
      <c r="N155" s="25">
        <f t="shared" si="6"/>
        <v>0</v>
      </c>
      <c r="O155" s="40"/>
      <c r="Q155" s="121"/>
      <c r="R155" s="175"/>
    </row>
    <row r="156" spans="2:18" ht="12" customHeight="1" x14ac:dyDescent="0.2">
      <c r="B156" s="565"/>
      <c r="C156" s="274" t="s">
        <v>114</v>
      </c>
      <c r="D156" s="306"/>
      <c r="E156" s="245"/>
      <c r="F156" s="307"/>
      <c r="G156" s="307"/>
      <c r="H156" s="25">
        <f>F156*G156</f>
        <v>0</v>
      </c>
      <c r="I156" s="243"/>
      <c r="J156" s="243"/>
      <c r="K156" s="243"/>
      <c r="L156" s="243"/>
      <c r="M156" s="229">
        <f t="shared" si="7"/>
        <v>0</v>
      </c>
      <c r="N156" s="25">
        <f t="shared" si="6"/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5"/>
        <v>0</v>
      </c>
      <c r="I157" s="243"/>
      <c r="J157" s="243"/>
      <c r="K157" s="243"/>
      <c r="L157" s="243"/>
      <c r="M157" s="229">
        <f t="shared" si="7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5"/>
        <v>0</v>
      </c>
      <c r="I158" s="243"/>
      <c r="J158" s="243"/>
      <c r="K158" s="243"/>
      <c r="L158" s="243"/>
      <c r="M158" s="229">
        <f t="shared" si="7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5"/>
        <v>0</v>
      </c>
      <c r="I159" s="243"/>
      <c r="J159" s="243"/>
      <c r="K159" s="243"/>
      <c r="L159" s="243"/>
      <c r="M159" s="229">
        <f t="shared" si="7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5"/>
        <v>0</v>
      </c>
      <c r="I160" s="243"/>
      <c r="J160" s="243"/>
      <c r="K160" s="243"/>
      <c r="L160" s="243"/>
      <c r="M160" s="229">
        <f t="shared" si="7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5"/>
        <v>0</v>
      </c>
      <c r="I161" s="243"/>
      <c r="J161" s="243"/>
      <c r="K161" s="243"/>
      <c r="L161" s="243"/>
      <c r="M161" s="229">
        <f t="shared" si="7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5"/>
        <v>0</v>
      </c>
      <c r="I162" s="243"/>
      <c r="J162" s="243"/>
      <c r="K162" s="243"/>
      <c r="L162" s="243"/>
      <c r="M162" s="229">
        <f t="shared" si="7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5"/>
        <v>0</v>
      </c>
      <c r="I163" s="243"/>
      <c r="J163" s="243"/>
      <c r="K163" s="243"/>
      <c r="L163" s="243"/>
      <c r="M163" s="229">
        <f t="shared" si="7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 t="shared" si="5"/>
        <v>0</v>
      </c>
      <c r="I164" s="243"/>
      <c r="J164" s="243"/>
      <c r="K164" s="243"/>
      <c r="L164" s="243"/>
      <c r="M164" s="229">
        <f t="shared" si="7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5"/>
        <v>0</v>
      </c>
      <c r="I165" s="243"/>
      <c r="J165" s="243"/>
      <c r="K165" s="243"/>
      <c r="L165" s="243"/>
      <c r="M165" s="229">
        <f t="shared" si="7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5"/>
        <v>0</v>
      </c>
      <c r="I166" s="446"/>
      <c r="J166" s="446"/>
      <c r="K166" s="446"/>
      <c r="L166" s="446"/>
      <c r="M166" s="283">
        <f t="shared" si="7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5"/>
        <v>0</v>
      </c>
      <c r="I167" s="243"/>
      <c r="J167" s="243"/>
      <c r="K167" s="243"/>
      <c r="L167" s="243"/>
      <c r="M167" s="284">
        <f t="shared" si="7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5"/>
        <v>0</v>
      </c>
      <c r="I168" s="243"/>
      <c r="J168" s="243"/>
      <c r="K168" s="243"/>
      <c r="L168" s="243"/>
      <c r="M168" s="229">
        <f t="shared" si="7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6"/>
      <c r="E169" s="245"/>
      <c r="F169" s="307"/>
      <c r="G169" s="307"/>
      <c r="H169" s="25">
        <f t="shared" si="5"/>
        <v>0</v>
      </c>
      <c r="I169" s="243"/>
      <c r="J169" s="243"/>
      <c r="K169" s="243"/>
      <c r="L169" s="243"/>
      <c r="M169" s="229">
        <f t="shared" si="7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6"/>
      <c r="E170" s="245"/>
      <c r="F170" s="307"/>
      <c r="G170" s="307"/>
      <c r="H170" s="25">
        <f t="shared" si="5"/>
        <v>0</v>
      </c>
      <c r="I170" s="243"/>
      <c r="J170" s="243"/>
      <c r="K170" s="243"/>
      <c r="L170" s="243"/>
      <c r="M170" s="229">
        <f t="shared" si="7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6"/>
      <c r="E171" s="245"/>
      <c r="F171" s="307"/>
      <c r="G171" s="307"/>
      <c r="H171" s="25">
        <f t="shared" si="5"/>
        <v>0</v>
      </c>
      <c r="I171" s="243"/>
      <c r="J171" s="243"/>
      <c r="K171" s="243"/>
      <c r="L171" s="243"/>
      <c r="M171" s="229">
        <f t="shared" si="7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5"/>
        <v>0</v>
      </c>
      <c r="I172" s="243"/>
      <c r="J172" s="243"/>
      <c r="K172" s="243"/>
      <c r="L172" s="243"/>
      <c r="M172" s="229">
        <f t="shared" si="7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5"/>
        <v>0</v>
      </c>
      <c r="I173" s="243"/>
      <c r="J173" s="243"/>
      <c r="K173" s="243"/>
      <c r="L173" s="243"/>
      <c r="M173" s="229">
        <f t="shared" si="7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5"/>
        <v>0</v>
      </c>
      <c r="I174" s="243"/>
      <c r="J174" s="243"/>
      <c r="K174" s="243"/>
      <c r="L174" s="243"/>
      <c r="M174" s="229">
        <f t="shared" si="7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 t="shared" si="5"/>
        <v>0</v>
      </c>
      <c r="I175" s="243"/>
      <c r="J175" s="243"/>
      <c r="K175" s="243"/>
      <c r="L175" s="243"/>
      <c r="M175" s="229">
        <f t="shared" si="7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5"/>
        <v>0</v>
      </c>
      <c r="I176" s="243"/>
      <c r="J176" s="243"/>
      <c r="K176" s="243"/>
      <c r="L176" s="243"/>
      <c r="M176" s="229">
        <f t="shared" si="7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5"/>
        <v>0</v>
      </c>
      <c r="I177" s="243"/>
      <c r="J177" s="243"/>
      <c r="K177" s="243"/>
      <c r="L177" s="243"/>
      <c r="M177" s="229">
        <f t="shared" si="7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5"/>
        <v>0</v>
      </c>
      <c r="I178" s="243"/>
      <c r="J178" s="243"/>
      <c r="K178" s="243"/>
      <c r="L178" s="243"/>
      <c r="M178" s="229">
        <f t="shared" si="7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5"/>
        <v>0</v>
      </c>
      <c r="I179" s="243"/>
      <c r="J179" s="243"/>
      <c r="K179" s="243"/>
      <c r="L179" s="243"/>
      <c r="M179" s="229">
        <f t="shared" si="7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5"/>
        <v>0</v>
      </c>
      <c r="I180" s="243"/>
      <c r="J180" s="243"/>
      <c r="K180" s="243"/>
      <c r="L180" s="243"/>
      <c r="M180" s="229">
        <f t="shared" si="7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5"/>
        <v>0</v>
      </c>
      <c r="I181" s="243"/>
      <c r="J181" s="243"/>
      <c r="K181" s="243"/>
      <c r="L181" s="243"/>
      <c r="M181" s="229">
        <f t="shared" si="7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5"/>
        <v>0</v>
      </c>
      <c r="I182" s="243"/>
      <c r="J182" s="243"/>
      <c r="K182" s="243"/>
      <c r="L182" s="243"/>
      <c r="M182" s="229">
        <f t="shared" si="7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5"/>
        <v>0</v>
      </c>
      <c r="I183" s="243"/>
      <c r="J183" s="243"/>
      <c r="K183" s="243"/>
      <c r="L183" s="243"/>
      <c r="M183" s="229">
        <f t="shared" si="7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5"/>
        <v>0</v>
      </c>
      <c r="I184" s="243"/>
      <c r="J184" s="243"/>
      <c r="K184" s="243"/>
      <c r="L184" s="243"/>
      <c r="M184" s="229">
        <f t="shared" si="7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5"/>
        <v>0</v>
      </c>
      <c r="I185" s="243"/>
      <c r="J185" s="243"/>
      <c r="K185" s="243"/>
      <c r="L185" s="243"/>
      <c r="M185" s="229">
        <f t="shared" si="7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5"/>
        <v>0</v>
      </c>
      <c r="I186" s="243"/>
      <c r="J186" s="243"/>
      <c r="K186" s="243"/>
      <c r="L186" s="243"/>
      <c r="M186" s="229">
        <f t="shared" si="7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5"/>
        <v>0</v>
      </c>
      <c r="I187" s="243"/>
      <c r="J187" s="243"/>
      <c r="K187" s="243"/>
      <c r="L187" s="243"/>
      <c r="M187" s="229">
        <f t="shared" si="7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5"/>
        <v>0</v>
      </c>
      <c r="I188" s="250"/>
      <c r="J188" s="250"/>
      <c r="K188" s="250"/>
      <c r="L188" s="444"/>
      <c r="M188" s="283">
        <f t="shared" si="7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5"/>
        <v>0</v>
      </c>
      <c r="I189" s="262"/>
      <c r="J189" s="262"/>
      <c r="K189" s="262"/>
      <c r="L189" s="262"/>
      <c r="M189" s="229">
        <f t="shared" si="7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5"/>
        <v>0</v>
      </c>
      <c r="I190" s="243"/>
      <c r="J190" s="243"/>
      <c r="K190" s="243"/>
      <c r="L190" s="243"/>
      <c r="M190" s="229">
        <f t="shared" si="7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 t="shared" si="5"/>
        <v>0</v>
      </c>
      <c r="I191" s="243"/>
      <c r="J191" s="243"/>
      <c r="K191" s="243"/>
      <c r="L191" s="243"/>
      <c r="M191" s="229">
        <f t="shared" si="7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5"/>
        <v>0</v>
      </c>
      <c r="I192" s="243"/>
      <c r="J192" s="243"/>
      <c r="K192" s="243"/>
      <c r="L192" s="243"/>
      <c r="M192" s="229">
        <f t="shared" si="7"/>
        <v>0</v>
      </c>
      <c r="N192" s="37"/>
      <c r="O192" s="40"/>
      <c r="Q192" s="121"/>
      <c r="R192" s="175"/>
    </row>
    <row r="193" spans="2:18" ht="12" customHeight="1" thickBot="1" x14ac:dyDescent="0.25">
      <c r="B193" s="555"/>
      <c r="C193" s="556"/>
      <c r="D193" s="306"/>
      <c r="E193" s="245"/>
      <c r="F193" s="307"/>
      <c r="G193" s="307"/>
      <c r="H193" s="25">
        <f t="shared" si="5"/>
        <v>0</v>
      </c>
      <c r="I193" s="243"/>
      <c r="J193" s="243"/>
      <c r="K193" s="243"/>
      <c r="L193" s="243"/>
      <c r="M193" s="229">
        <f t="shared" si="7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5"/>
        <v>0</v>
      </c>
      <c r="I194" s="250"/>
      <c r="J194" s="250"/>
      <c r="K194" s="250"/>
      <c r="L194" s="444"/>
      <c r="M194" s="283">
        <f t="shared" si="7"/>
        <v>0</v>
      </c>
      <c r="N194" s="576">
        <f>SUM(H189:H194)</f>
        <v>0</v>
      </c>
      <c r="O194" s="577"/>
      <c r="Q194" s="121"/>
      <c r="R194" s="175"/>
    </row>
    <row r="195" spans="2:18" x14ac:dyDescent="0.2">
      <c r="B195" s="547" t="s">
        <v>7</v>
      </c>
      <c r="C195" s="548"/>
      <c r="D195" s="325"/>
      <c r="E195" s="326"/>
      <c r="F195" s="327"/>
      <c r="G195" s="327"/>
      <c r="H195" s="32">
        <f t="shared" si="5"/>
        <v>0</v>
      </c>
      <c r="I195" s="262"/>
      <c r="J195" s="262"/>
      <c r="K195" s="262"/>
      <c r="L195" s="262"/>
      <c r="M195" s="229">
        <f t="shared" si="7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8">F196*G196</f>
        <v>0</v>
      </c>
      <c r="I196" s="243"/>
      <c r="J196" s="243"/>
      <c r="K196" s="243"/>
      <c r="L196" s="243"/>
      <c r="M196" s="229">
        <f t="shared" si="7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8"/>
        <v>0</v>
      </c>
      <c r="I197" s="243"/>
      <c r="J197" s="243"/>
      <c r="K197" s="243"/>
      <c r="L197" s="243"/>
      <c r="M197" s="229">
        <f t="shared" si="7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8"/>
        <v>0</v>
      </c>
      <c r="I198" s="243"/>
      <c r="J198" s="243"/>
      <c r="K198" s="243"/>
      <c r="L198" s="243"/>
      <c r="M198" s="229">
        <f t="shared" si="7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8"/>
        <v>0</v>
      </c>
      <c r="I199" s="243"/>
      <c r="J199" s="243"/>
      <c r="K199" s="243"/>
      <c r="L199" s="243"/>
      <c r="M199" s="229">
        <f t="shared" si="7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8"/>
        <v>0</v>
      </c>
      <c r="I200" s="243"/>
      <c r="J200" s="243"/>
      <c r="K200" s="243"/>
      <c r="L200" s="243"/>
      <c r="M200" s="229">
        <f t="shared" si="7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8"/>
        <v>0</v>
      </c>
      <c r="I201" s="243"/>
      <c r="J201" s="243"/>
      <c r="K201" s="243"/>
      <c r="L201" s="243"/>
      <c r="M201" s="229">
        <f t="shared" si="7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9">F202*G202</f>
        <v>0</v>
      </c>
      <c r="I202" s="250"/>
      <c r="J202" s="250"/>
      <c r="K202" s="250"/>
      <c r="L202" s="444"/>
      <c r="M202" s="283">
        <f t="shared" ref="M202:M250" si="10">+SUM(I202:L202)</f>
        <v>0</v>
      </c>
      <c r="N202" s="576">
        <f>SUM(H195:H202)</f>
        <v>0</v>
      </c>
      <c r="O202" s="577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9"/>
        <v>0</v>
      </c>
      <c r="I203" s="262"/>
      <c r="J203" s="262"/>
      <c r="K203" s="262"/>
      <c r="L203" s="262"/>
      <c r="M203" s="229">
        <f t="shared" si="10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9"/>
        <v>0</v>
      </c>
      <c r="I204" s="243"/>
      <c r="J204" s="243"/>
      <c r="K204" s="243"/>
      <c r="L204" s="243"/>
      <c r="M204" s="229">
        <f t="shared" si="10"/>
        <v>0</v>
      </c>
      <c r="N204" s="37"/>
      <c r="O204" s="40"/>
      <c r="Q204" s="121"/>
      <c r="R204" s="175"/>
    </row>
    <row r="205" spans="2:18" x14ac:dyDescent="0.2">
      <c r="B205" s="549"/>
      <c r="C205" s="550"/>
      <c r="D205" s="306"/>
      <c r="E205" s="245"/>
      <c r="F205" s="307"/>
      <c r="G205" s="307"/>
      <c r="H205" s="25">
        <f t="shared" si="9"/>
        <v>0</v>
      </c>
      <c r="I205" s="243"/>
      <c r="J205" s="243"/>
      <c r="K205" s="243"/>
      <c r="L205" s="243"/>
      <c r="M205" s="229">
        <f t="shared" si="10"/>
        <v>0</v>
      </c>
      <c r="N205" s="37"/>
      <c r="O205" s="40"/>
      <c r="Q205" s="121"/>
      <c r="R205" s="175"/>
    </row>
    <row r="206" spans="2:18" x14ac:dyDescent="0.2">
      <c r="B206" s="549"/>
      <c r="C206" s="550"/>
      <c r="D206" s="306"/>
      <c r="E206" s="245"/>
      <c r="F206" s="307"/>
      <c r="G206" s="307"/>
      <c r="H206" s="25">
        <f t="shared" si="9"/>
        <v>0</v>
      </c>
      <c r="I206" s="243"/>
      <c r="J206" s="243"/>
      <c r="K206" s="243"/>
      <c r="L206" s="243"/>
      <c r="M206" s="229">
        <f t="shared" si="10"/>
        <v>0</v>
      </c>
      <c r="N206" s="37"/>
      <c r="O206" s="40"/>
      <c r="Q206" s="121"/>
      <c r="R206" s="175"/>
    </row>
    <row r="207" spans="2:18" x14ac:dyDescent="0.2">
      <c r="B207" s="549"/>
      <c r="C207" s="550"/>
      <c r="D207" s="306"/>
      <c r="E207" s="245"/>
      <c r="F207" s="307"/>
      <c r="G207" s="307"/>
      <c r="H207" s="25">
        <f t="shared" si="9"/>
        <v>0</v>
      </c>
      <c r="I207" s="243"/>
      <c r="J207" s="243"/>
      <c r="K207" s="243"/>
      <c r="L207" s="243"/>
      <c r="M207" s="229">
        <f t="shared" si="10"/>
        <v>0</v>
      </c>
      <c r="N207" s="37"/>
      <c r="O207" s="40"/>
      <c r="Q207" s="121"/>
      <c r="R207" s="175"/>
    </row>
    <row r="208" spans="2:18" x14ac:dyDescent="0.2">
      <c r="B208" s="549"/>
      <c r="C208" s="550"/>
      <c r="D208" s="306"/>
      <c r="E208" s="245"/>
      <c r="F208" s="307"/>
      <c r="G208" s="307"/>
      <c r="H208" s="25">
        <f t="shared" si="9"/>
        <v>0</v>
      </c>
      <c r="I208" s="243"/>
      <c r="J208" s="243"/>
      <c r="K208" s="243"/>
      <c r="L208" s="243"/>
      <c r="M208" s="229">
        <f t="shared" si="10"/>
        <v>0</v>
      </c>
      <c r="N208" s="37"/>
      <c r="O208" s="40"/>
      <c r="Q208" s="121"/>
      <c r="R208" s="175"/>
    </row>
    <row r="209" spans="2:18" x14ac:dyDescent="0.2">
      <c r="B209" s="549"/>
      <c r="C209" s="550"/>
      <c r="D209" s="306"/>
      <c r="E209" s="245"/>
      <c r="F209" s="307"/>
      <c r="G209" s="307"/>
      <c r="H209" s="25">
        <f t="shared" si="9"/>
        <v>0</v>
      </c>
      <c r="I209" s="243"/>
      <c r="J209" s="243"/>
      <c r="K209" s="243"/>
      <c r="L209" s="243"/>
      <c r="M209" s="229">
        <f t="shared" si="10"/>
        <v>0</v>
      </c>
      <c r="N209" s="37"/>
      <c r="O209" s="40"/>
      <c r="Q209" s="121"/>
      <c r="R209" s="175"/>
    </row>
    <row r="210" spans="2:18" x14ac:dyDescent="0.2">
      <c r="B210" s="549"/>
      <c r="C210" s="550"/>
      <c r="D210" s="306"/>
      <c r="E210" s="245"/>
      <c r="F210" s="307"/>
      <c r="G210" s="307"/>
      <c r="H210" s="25">
        <f t="shared" si="9"/>
        <v>0</v>
      </c>
      <c r="I210" s="243"/>
      <c r="J210" s="243"/>
      <c r="K210" s="243"/>
      <c r="L210" s="243"/>
      <c r="M210" s="229">
        <f t="shared" si="10"/>
        <v>0</v>
      </c>
      <c r="N210" s="37"/>
      <c r="O210" s="40"/>
      <c r="Q210" s="121"/>
      <c r="R210" s="175"/>
    </row>
    <row r="211" spans="2:18" ht="13.5" thickBot="1" x14ac:dyDescent="0.25">
      <c r="B211" s="549"/>
      <c r="C211" s="550"/>
      <c r="D211" s="306"/>
      <c r="E211" s="245"/>
      <c r="F211" s="307"/>
      <c r="G211" s="307"/>
      <c r="H211" s="25">
        <f t="shared" si="9"/>
        <v>0</v>
      </c>
      <c r="I211" s="243"/>
      <c r="J211" s="243"/>
      <c r="K211" s="243"/>
      <c r="L211" s="243"/>
      <c r="M211" s="229">
        <f t="shared" si="10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9"/>
        <v>0</v>
      </c>
      <c r="I212" s="250"/>
      <c r="J212" s="250"/>
      <c r="K212" s="250"/>
      <c r="L212" s="444"/>
      <c r="M212" s="283">
        <f t="shared" si="10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9"/>
        <v>0</v>
      </c>
      <c r="I213" s="428"/>
      <c r="J213" s="428"/>
      <c r="K213" s="428"/>
      <c r="L213" s="428"/>
      <c r="M213" s="229">
        <f t="shared" si="10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9"/>
        <v>0</v>
      </c>
      <c r="I214" s="429"/>
      <c r="J214" s="429"/>
      <c r="K214" s="429"/>
      <c r="L214" s="429"/>
      <c r="M214" s="229">
        <f t="shared" si="10"/>
        <v>0</v>
      </c>
      <c r="N214" s="37"/>
      <c r="O214" s="40"/>
      <c r="Q214" s="121"/>
      <c r="R214" s="175"/>
    </row>
    <row r="215" spans="2:18" x14ac:dyDescent="0.2">
      <c r="B215" s="555"/>
      <c r="C215" s="556"/>
      <c r="D215" s="413"/>
      <c r="E215" s="414"/>
      <c r="F215" s="415"/>
      <c r="G215" s="415"/>
      <c r="H215" s="178">
        <f t="shared" si="9"/>
        <v>0</v>
      </c>
      <c r="I215" s="429"/>
      <c r="J215" s="429"/>
      <c r="K215" s="429"/>
      <c r="L215" s="429"/>
      <c r="M215" s="229">
        <f t="shared" si="10"/>
        <v>0</v>
      </c>
      <c r="N215" s="37"/>
      <c r="O215" s="40"/>
      <c r="Q215" s="121"/>
      <c r="R215" s="175"/>
    </row>
    <row r="216" spans="2:18" x14ac:dyDescent="0.2">
      <c r="B216" s="555"/>
      <c r="C216" s="556"/>
      <c r="D216" s="413"/>
      <c r="E216" s="414"/>
      <c r="F216" s="415"/>
      <c r="G216" s="415"/>
      <c r="H216" s="178">
        <f t="shared" si="9"/>
        <v>0</v>
      </c>
      <c r="I216" s="429"/>
      <c r="J216" s="429"/>
      <c r="K216" s="429"/>
      <c r="L216" s="429"/>
      <c r="M216" s="229">
        <f t="shared" si="10"/>
        <v>0</v>
      </c>
      <c r="N216" s="37"/>
      <c r="O216" s="40"/>
      <c r="Q216" s="121"/>
      <c r="R216" s="175"/>
    </row>
    <row r="217" spans="2:18" x14ac:dyDescent="0.2">
      <c r="B217" s="555"/>
      <c r="C217" s="556"/>
      <c r="D217" s="413"/>
      <c r="E217" s="414"/>
      <c r="F217" s="415"/>
      <c r="G217" s="415"/>
      <c r="H217" s="178">
        <f t="shared" si="9"/>
        <v>0</v>
      </c>
      <c r="I217" s="429"/>
      <c r="J217" s="429"/>
      <c r="K217" s="429"/>
      <c r="L217" s="429"/>
      <c r="M217" s="229">
        <f t="shared" si="10"/>
        <v>0</v>
      </c>
      <c r="N217" s="37"/>
      <c r="O217" s="40"/>
      <c r="Q217" s="121"/>
      <c r="R217" s="175"/>
    </row>
    <row r="218" spans="2:18" x14ac:dyDescent="0.2">
      <c r="B218" s="555"/>
      <c r="C218" s="556"/>
      <c r="D218" s="413"/>
      <c r="E218" s="414"/>
      <c r="F218" s="415"/>
      <c r="G218" s="415"/>
      <c r="H218" s="178">
        <f t="shared" si="9"/>
        <v>0</v>
      </c>
      <c r="I218" s="429"/>
      <c r="J218" s="429"/>
      <c r="K218" s="429"/>
      <c r="L218" s="429"/>
      <c r="M218" s="229">
        <f t="shared" si="10"/>
        <v>0</v>
      </c>
      <c r="N218" s="37"/>
      <c r="O218" s="40"/>
      <c r="Q218" s="121"/>
      <c r="R218" s="175"/>
    </row>
    <row r="219" spans="2:18" ht="13.5" thickBot="1" x14ac:dyDescent="0.25">
      <c r="B219" s="555"/>
      <c r="C219" s="556"/>
      <c r="D219" s="413"/>
      <c r="E219" s="414"/>
      <c r="F219" s="415"/>
      <c r="G219" s="415"/>
      <c r="H219" s="178">
        <f t="shared" si="9"/>
        <v>0</v>
      </c>
      <c r="I219" s="429"/>
      <c r="J219" s="429"/>
      <c r="K219" s="429"/>
      <c r="L219" s="429"/>
      <c r="M219" s="229">
        <f t="shared" si="10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9"/>
        <v>0</v>
      </c>
      <c r="I220" s="430"/>
      <c r="J220" s="430"/>
      <c r="K220" s="430"/>
      <c r="L220" s="421"/>
      <c r="M220" s="283">
        <f t="shared" si="10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9"/>
        <v>0</v>
      </c>
      <c r="I221" s="262"/>
      <c r="J221" s="262"/>
      <c r="K221" s="262"/>
      <c r="L221" s="262"/>
      <c r="M221" s="229">
        <f t="shared" si="10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9"/>
        <v>0</v>
      </c>
      <c r="I222" s="243"/>
      <c r="J222" s="243"/>
      <c r="K222" s="243"/>
      <c r="L222" s="243"/>
      <c r="M222" s="229">
        <f t="shared" si="10"/>
        <v>0</v>
      </c>
      <c r="N222" s="37"/>
      <c r="O222" s="40"/>
      <c r="Q222" s="121"/>
      <c r="R222" s="175"/>
    </row>
    <row r="223" spans="2:18" x14ac:dyDescent="0.2">
      <c r="B223" s="555"/>
      <c r="C223" s="556"/>
      <c r="D223" s="306"/>
      <c r="E223" s="245"/>
      <c r="F223" s="307"/>
      <c r="G223" s="307"/>
      <c r="H223" s="25">
        <f t="shared" si="9"/>
        <v>0</v>
      </c>
      <c r="I223" s="243"/>
      <c r="J223" s="243"/>
      <c r="K223" s="243"/>
      <c r="L223" s="243"/>
      <c r="M223" s="229">
        <f t="shared" si="10"/>
        <v>0</v>
      </c>
      <c r="N223" s="37"/>
      <c r="O223" s="40"/>
      <c r="Q223" s="121"/>
      <c r="R223" s="175"/>
    </row>
    <row r="224" spans="2:18" x14ac:dyDescent="0.2">
      <c r="B224" s="555"/>
      <c r="C224" s="556"/>
      <c r="D224" s="306"/>
      <c r="E224" s="245"/>
      <c r="F224" s="307"/>
      <c r="G224" s="307"/>
      <c r="H224" s="25">
        <f t="shared" si="9"/>
        <v>0</v>
      </c>
      <c r="I224" s="243"/>
      <c r="J224" s="243"/>
      <c r="K224" s="243"/>
      <c r="L224" s="243"/>
      <c r="M224" s="229">
        <f t="shared" si="10"/>
        <v>0</v>
      </c>
      <c r="N224" s="37"/>
      <c r="O224" s="40"/>
      <c r="Q224" s="121"/>
      <c r="R224" s="175"/>
    </row>
    <row r="225" spans="2:18" x14ac:dyDescent="0.2">
      <c r="B225" s="555"/>
      <c r="C225" s="556"/>
      <c r="D225" s="306"/>
      <c r="E225" s="245"/>
      <c r="F225" s="307"/>
      <c r="G225" s="307"/>
      <c r="H225" s="25">
        <f t="shared" si="9"/>
        <v>0</v>
      </c>
      <c r="I225" s="243"/>
      <c r="J225" s="243"/>
      <c r="K225" s="243"/>
      <c r="L225" s="243"/>
      <c r="M225" s="229">
        <f t="shared" si="10"/>
        <v>0</v>
      </c>
      <c r="N225" s="37"/>
      <c r="O225" s="40"/>
      <c r="Q225" s="121"/>
      <c r="R225" s="175"/>
    </row>
    <row r="226" spans="2:18" x14ac:dyDescent="0.2">
      <c r="B226" s="555"/>
      <c r="C226" s="556"/>
      <c r="D226" s="306"/>
      <c r="E226" s="245"/>
      <c r="F226" s="307"/>
      <c r="G226" s="307"/>
      <c r="H226" s="25">
        <f t="shared" si="9"/>
        <v>0</v>
      </c>
      <c r="I226" s="243"/>
      <c r="J226" s="243"/>
      <c r="K226" s="243"/>
      <c r="L226" s="243"/>
      <c r="M226" s="229">
        <f t="shared" si="10"/>
        <v>0</v>
      </c>
      <c r="N226" s="37"/>
      <c r="O226" s="40"/>
      <c r="Q226" s="121"/>
      <c r="R226" s="175"/>
    </row>
    <row r="227" spans="2:18" ht="13.5" thickBot="1" x14ac:dyDescent="0.25">
      <c r="B227" s="555"/>
      <c r="C227" s="556"/>
      <c r="D227" s="306"/>
      <c r="E227" s="245"/>
      <c r="F227" s="307"/>
      <c r="G227" s="307"/>
      <c r="H227" s="25">
        <f t="shared" si="9"/>
        <v>0</v>
      </c>
      <c r="I227" s="243"/>
      <c r="J227" s="243"/>
      <c r="K227" s="243"/>
      <c r="L227" s="243"/>
      <c r="M227" s="229">
        <f t="shared" si="10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9"/>
        <v>0</v>
      </c>
      <c r="I228" s="250"/>
      <c r="J228" s="250"/>
      <c r="K228" s="250"/>
      <c r="L228" s="444"/>
      <c r="M228" s="283">
        <f t="shared" si="10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9"/>
        <v>0</v>
      </c>
      <c r="I229" s="262"/>
      <c r="J229" s="262"/>
      <c r="K229" s="262"/>
      <c r="L229" s="262"/>
      <c r="M229" s="229">
        <f t="shared" si="10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9"/>
        <v>0</v>
      </c>
      <c r="I230" s="243"/>
      <c r="J230" s="243"/>
      <c r="K230" s="243"/>
      <c r="L230" s="243"/>
      <c r="M230" s="229">
        <f t="shared" si="10"/>
        <v>0</v>
      </c>
      <c r="N230" s="37"/>
      <c r="O230" s="40"/>
      <c r="Q230" s="121"/>
      <c r="R230" s="175"/>
    </row>
    <row r="231" spans="2:18" x14ac:dyDescent="0.2">
      <c r="B231" s="555"/>
      <c r="C231" s="556"/>
      <c r="D231" s="306"/>
      <c r="E231" s="245"/>
      <c r="F231" s="307"/>
      <c r="G231" s="307"/>
      <c r="H231" s="25">
        <f t="shared" si="9"/>
        <v>0</v>
      </c>
      <c r="I231" s="243"/>
      <c r="J231" s="243"/>
      <c r="K231" s="243"/>
      <c r="L231" s="243"/>
      <c r="M231" s="229">
        <f t="shared" si="10"/>
        <v>0</v>
      </c>
      <c r="N231" s="37"/>
      <c r="O231" s="40"/>
      <c r="Q231" s="121"/>
      <c r="R231" s="175"/>
    </row>
    <row r="232" spans="2:18" ht="13.5" thickBot="1" x14ac:dyDescent="0.25">
      <c r="B232" s="555"/>
      <c r="C232" s="556"/>
      <c r="D232" s="306"/>
      <c r="E232" s="245"/>
      <c r="F232" s="307"/>
      <c r="G232" s="307"/>
      <c r="H232" s="25">
        <f t="shared" si="9"/>
        <v>0</v>
      </c>
      <c r="I232" s="243"/>
      <c r="J232" s="243"/>
      <c r="K232" s="243"/>
      <c r="L232" s="243"/>
      <c r="M232" s="229">
        <f t="shared" si="10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9"/>
        <v>0</v>
      </c>
      <c r="I233" s="250"/>
      <c r="J233" s="250"/>
      <c r="K233" s="250"/>
      <c r="L233" s="444"/>
      <c r="M233" s="283">
        <f t="shared" si="10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9"/>
        <v>0</v>
      </c>
      <c r="I234" s="262"/>
      <c r="J234" s="262"/>
      <c r="K234" s="262"/>
      <c r="L234" s="262"/>
      <c r="M234" s="229">
        <f t="shared" si="10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9"/>
        <v>0</v>
      </c>
      <c r="I235" s="243"/>
      <c r="J235" s="243"/>
      <c r="K235" s="243"/>
      <c r="L235" s="243"/>
      <c r="M235" s="229">
        <f t="shared" si="10"/>
        <v>0</v>
      </c>
      <c r="N235" s="37"/>
      <c r="O235" s="40"/>
      <c r="Q235" s="121"/>
      <c r="R235" s="175"/>
    </row>
    <row r="236" spans="2:18" x14ac:dyDescent="0.2">
      <c r="B236" s="555"/>
      <c r="C236" s="556"/>
      <c r="D236" s="306"/>
      <c r="E236" s="245"/>
      <c r="F236" s="307"/>
      <c r="G236" s="307"/>
      <c r="H236" s="25">
        <f t="shared" si="9"/>
        <v>0</v>
      </c>
      <c r="I236" s="243"/>
      <c r="J236" s="243"/>
      <c r="K236" s="243"/>
      <c r="L236" s="243"/>
      <c r="M236" s="229">
        <f t="shared" si="10"/>
        <v>0</v>
      </c>
      <c r="N236" s="37"/>
      <c r="O236" s="40"/>
      <c r="Q236" s="121"/>
      <c r="R236" s="175"/>
    </row>
    <row r="237" spans="2:18" x14ac:dyDescent="0.2">
      <c r="B237" s="555"/>
      <c r="C237" s="556"/>
      <c r="D237" s="306"/>
      <c r="E237" s="245"/>
      <c r="F237" s="307"/>
      <c r="G237" s="307"/>
      <c r="H237" s="25">
        <f t="shared" si="9"/>
        <v>0</v>
      </c>
      <c r="I237" s="243"/>
      <c r="J237" s="243"/>
      <c r="K237" s="243"/>
      <c r="L237" s="243"/>
      <c r="M237" s="229">
        <f t="shared" si="10"/>
        <v>0</v>
      </c>
      <c r="N237" s="37"/>
      <c r="O237" s="40"/>
      <c r="Q237" s="121"/>
      <c r="R237" s="175"/>
    </row>
    <row r="238" spans="2:18" x14ac:dyDescent="0.2">
      <c r="B238" s="555"/>
      <c r="C238" s="556"/>
      <c r="D238" s="322"/>
      <c r="E238" s="245"/>
      <c r="F238" s="323"/>
      <c r="G238" s="323"/>
      <c r="H238" s="174">
        <f t="shared" si="9"/>
        <v>0</v>
      </c>
      <c r="I238" s="243"/>
      <c r="J238" s="243"/>
      <c r="K238" s="243"/>
      <c r="L238" s="243"/>
      <c r="M238" s="229">
        <f t="shared" si="10"/>
        <v>0</v>
      </c>
      <c r="N238" s="37"/>
      <c r="O238" s="40"/>
      <c r="Q238" s="121"/>
      <c r="R238" s="175"/>
    </row>
    <row r="239" spans="2:18" x14ac:dyDescent="0.2">
      <c r="B239" s="555"/>
      <c r="C239" s="556"/>
      <c r="D239" s="322"/>
      <c r="E239" s="324"/>
      <c r="F239" s="323"/>
      <c r="G239" s="323"/>
      <c r="H239" s="174">
        <f t="shared" si="9"/>
        <v>0</v>
      </c>
      <c r="I239" s="243"/>
      <c r="J239" s="243"/>
      <c r="K239" s="243"/>
      <c r="L239" s="243"/>
      <c r="M239" s="229">
        <f t="shared" si="10"/>
        <v>0</v>
      </c>
      <c r="N239" s="37"/>
      <c r="O239" s="40"/>
      <c r="Q239" s="121"/>
      <c r="R239" s="175"/>
    </row>
    <row r="240" spans="2:18" x14ac:dyDescent="0.2">
      <c r="B240" s="555"/>
      <c r="C240" s="556"/>
      <c r="D240" s="322"/>
      <c r="E240" s="324"/>
      <c r="F240" s="323"/>
      <c r="G240" s="323"/>
      <c r="H240" s="174">
        <f t="shared" si="9"/>
        <v>0</v>
      </c>
      <c r="I240" s="243"/>
      <c r="J240" s="243"/>
      <c r="K240" s="243"/>
      <c r="L240" s="243"/>
      <c r="M240" s="229">
        <f t="shared" si="10"/>
        <v>0</v>
      </c>
      <c r="N240" s="37"/>
      <c r="O240" s="40"/>
      <c r="Q240" s="121"/>
      <c r="R240" s="175"/>
    </row>
    <row r="241" spans="2:18" ht="13.5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0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9"/>
        <v>0</v>
      </c>
      <c r="I242" s="250"/>
      <c r="J242" s="250"/>
      <c r="K242" s="250"/>
      <c r="L242" s="444"/>
      <c r="M242" s="283">
        <f t="shared" si="10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9"/>
        <v>0</v>
      </c>
      <c r="I243" s="428"/>
      <c r="J243" s="428"/>
      <c r="K243" s="428"/>
      <c r="L243" s="428"/>
      <c r="M243" s="229">
        <f t="shared" si="10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9"/>
        <v>0</v>
      </c>
      <c r="I244" s="429"/>
      <c r="J244" s="429"/>
      <c r="K244" s="429"/>
      <c r="L244" s="429"/>
      <c r="M244" s="229">
        <f t="shared" si="10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9"/>
        <v>0</v>
      </c>
      <c r="I245" s="430"/>
      <c r="J245" s="430"/>
      <c r="K245" s="430"/>
      <c r="L245" s="421"/>
      <c r="M245" s="283">
        <f t="shared" si="10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9"/>
        <v>0</v>
      </c>
      <c r="I246" s="428"/>
      <c r="J246" s="428"/>
      <c r="K246" s="428"/>
      <c r="L246" s="428"/>
      <c r="M246" s="229">
        <f t="shared" si="10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0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0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7">
        <f t="shared" si="10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85">
        <f>SUM(L134:L248)</f>
        <v>0</v>
      </c>
      <c r="M250" s="285">
        <f t="shared" si="10"/>
        <v>0</v>
      </c>
      <c r="N250" s="578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  <mergeCell ref="N127:O127"/>
    <mergeCell ref="N188:O188"/>
    <mergeCell ref="B90:C97"/>
    <mergeCell ref="N97:O97"/>
    <mergeCell ref="B98:C105"/>
    <mergeCell ref="N105:O105"/>
    <mergeCell ref="B106:C110"/>
    <mergeCell ref="N110:O110"/>
    <mergeCell ref="B111:C119"/>
    <mergeCell ref="N119:O119"/>
    <mergeCell ref="B123:C125"/>
    <mergeCell ref="N125:O125"/>
    <mergeCell ref="N122:O122"/>
    <mergeCell ref="N65:O65"/>
    <mergeCell ref="B66:C71"/>
    <mergeCell ref="B72:C79"/>
    <mergeCell ref="N79:O79"/>
    <mergeCell ref="B80:C89"/>
    <mergeCell ref="N89:O89"/>
    <mergeCell ref="N71:O71"/>
    <mergeCell ref="B189:C194"/>
    <mergeCell ref="N194:O194"/>
    <mergeCell ref="B195:C202"/>
    <mergeCell ref="N202:O202"/>
    <mergeCell ref="B203:C212"/>
    <mergeCell ref="N212:O212"/>
    <mergeCell ref="B213:C220"/>
    <mergeCell ref="N220:O220"/>
    <mergeCell ref="B221:C228"/>
    <mergeCell ref="N228:O228"/>
    <mergeCell ref="B246:C248"/>
    <mergeCell ref="N248:O248"/>
    <mergeCell ref="N250:O250"/>
    <mergeCell ref="B229:C233"/>
    <mergeCell ref="N233:O233"/>
    <mergeCell ref="B234:C242"/>
    <mergeCell ref="N242:O242"/>
    <mergeCell ref="B243:C245"/>
    <mergeCell ref="N245:O245"/>
  </mergeCells>
  <conditionalFormatting sqref="M11:M132 M134:M250">
    <cfRule type="expression" dxfId="11" priority="1" stopIfTrue="1">
      <formula>M11&lt;&gt;H11</formula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N15" sqref="N15"/>
    </sheetView>
  </sheetViews>
  <sheetFormatPr baseColWidth="10" defaultColWidth="9.28515625" defaultRowHeight="12.75" outlineLevelCol="1" x14ac:dyDescent="0.2"/>
  <cols>
    <col min="1" max="1" width="3" style="10" customWidth="1"/>
    <col min="2" max="2" width="24" style="10" customWidth="1"/>
    <col min="3" max="3" width="40.71093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3" width="10.14062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62</v>
      </c>
      <c r="C2" s="561"/>
    </row>
    <row r="3" spans="2:18" x14ac:dyDescent="0.2">
      <c r="B3" s="296"/>
      <c r="C3" s="296"/>
    </row>
    <row r="4" spans="2:18" ht="15" x14ac:dyDescent="0.2">
      <c r="B4" s="281" t="s">
        <v>177</v>
      </c>
      <c r="C4" s="447"/>
      <c r="D4" s="74"/>
    </row>
    <row r="5" spans="2:18" x14ac:dyDescent="0.2">
      <c r="B5" s="9"/>
    </row>
    <row r="6" spans="2:18" ht="25.5" x14ac:dyDescent="0.2">
      <c r="B6" s="211" t="s">
        <v>13</v>
      </c>
      <c r="C6" s="211" t="s">
        <v>14</v>
      </c>
      <c r="D6" s="211" t="s">
        <v>15</v>
      </c>
      <c r="E6" s="211" t="s">
        <v>17</v>
      </c>
      <c r="F6" s="211" t="s">
        <v>12</v>
      </c>
      <c r="G6" s="211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0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11.25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2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123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2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2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2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2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2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2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2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2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>F19*G19</f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2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>F20*G20</f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2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>F21*G21</f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2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ref="H22:H31" si="3">F22*G22</f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2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3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2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3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2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3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2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3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2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3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2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3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2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3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2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3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2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3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2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>F32*G32</f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ht="12" customHeight="1" x14ac:dyDescent="0.2">
      <c r="B33" s="565"/>
      <c r="C33" s="274" t="s">
        <v>114</v>
      </c>
      <c r="D33" s="306"/>
      <c r="E33" s="245"/>
      <c r="F33" s="307"/>
      <c r="G33" s="307"/>
      <c r="H33" s="25">
        <f>F33*G33</f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>F41*G41</f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si="0"/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0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0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0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0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0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0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0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0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0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0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0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0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0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0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0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0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0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0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0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0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0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0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0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0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0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0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0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0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x14ac:dyDescent="0.2">
      <c r="B72" s="547" t="s">
        <v>7</v>
      </c>
      <c r="C72" s="548"/>
      <c r="D72" s="325"/>
      <c r="E72" s="326"/>
      <c r="F72" s="327"/>
      <c r="G72" s="327"/>
      <c r="H72" s="32">
        <f t="shared" si="0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0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0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si="0"/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0"/>
        <v>0</v>
      </c>
      <c r="I76" s="442"/>
      <c r="J76" s="442"/>
      <c r="K76" s="442"/>
      <c r="L76" s="442"/>
      <c r="M76" s="229">
        <f t="shared" ref="M76:M137" si="4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0"/>
        <v>0</v>
      </c>
      <c r="I77" s="442"/>
      <c r="J77" s="442"/>
      <c r="K77" s="442"/>
      <c r="L77" s="442"/>
      <c r="M77" s="229">
        <f t="shared" si="4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0"/>
        <v>0</v>
      </c>
      <c r="I78" s="442"/>
      <c r="J78" s="442"/>
      <c r="K78" s="442"/>
      <c r="L78" s="442"/>
      <c r="M78" s="229">
        <f t="shared" si="4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0"/>
        <v>0</v>
      </c>
      <c r="I79" s="444"/>
      <c r="J79" s="444"/>
      <c r="K79" s="444"/>
      <c r="L79" s="444"/>
      <c r="M79" s="283">
        <f t="shared" si="4"/>
        <v>0</v>
      </c>
      <c r="N79" s="571">
        <f>SUM(H72:H79)</f>
        <v>0</v>
      </c>
      <c r="O79" s="574"/>
      <c r="P79" s="159"/>
      <c r="Q79" s="122"/>
      <c r="R79" s="175"/>
    </row>
    <row r="80" spans="2:18" x14ac:dyDescent="0.2">
      <c r="B80" s="547" t="s">
        <v>8</v>
      </c>
      <c r="C80" s="548"/>
      <c r="D80" s="316"/>
      <c r="E80" s="317"/>
      <c r="F80" s="318"/>
      <c r="G80" s="318"/>
      <c r="H80" s="33">
        <f t="shared" si="0"/>
        <v>0</v>
      </c>
      <c r="I80" s="445"/>
      <c r="J80" s="445"/>
      <c r="K80" s="445"/>
      <c r="L80" s="445"/>
      <c r="M80" s="229">
        <f t="shared" si="4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0"/>
        <v>0</v>
      </c>
      <c r="I81" s="442"/>
      <c r="J81" s="442"/>
      <c r="K81" s="442"/>
      <c r="L81" s="442"/>
      <c r="M81" s="229">
        <f t="shared" si="4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0"/>
        <v>0</v>
      </c>
      <c r="I82" s="442"/>
      <c r="J82" s="442"/>
      <c r="K82" s="442"/>
      <c r="L82" s="442"/>
      <c r="M82" s="229">
        <f t="shared" si="4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0"/>
        <v>0</v>
      </c>
      <c r="I83" s="442"/>
      <c r="J83" s="442"/>
      <c r="K83" s="442"/>
      <c r="L83" s="442"/>
      <c r="M83" s="229">
        <f t="shared" si="4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0"/>
        <v>0</v>
      </c>
      <c r="I84" s="442"/>
      <c r="J84" s="442"/>
      <c r="K84" s="442"/>
      <c r="L84" s="442"/>
      <c r="M84" s="229">
        <f t="shared" si="4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0"/>
        <v>0</v>
      </c>
      <c r="I85" s="442"/>
      <c r="J85" s="442"/>
      <c r="K85" s="442"/>
      <c r="L85" s="442"/>
      <c r="M85" s="229">
        <f t="shared" si="4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0"/>
        <v>0</v>
      </c>
      <c r="I86" s="442"/>
      <c r="J86" s="442"/>
      <c r="K86" s="442"/>
      <c r="L86" s="442"/>
      <c r="M86" s="229">
        <f t="shared" si="4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0"/>
        <v>0</v>
      </c>
      <c r="I87" s="442"/>
      <c r="J87" s="442"/>
      <c r="K87" s="442"/>
      <c r="L87" s="442"/>
      <c r="M87" s="229">
        <f t="shared" si="4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0"/>
        <v>0</v>
      </c>
      <c r="I88" s="442"/>
      <c r="J88" s="442"/>
      <c r="K88" s="442"/>
      <c r="L88" s="442"/>
      <c r="M88" s="229">
        <f t="shared" si="4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0"/>
        <v>0</v>
      </c>
      <c r="I89" s="444"/>
      <c r="J89" s="444"/>
      <c r="K89" s="444"/>
      <c r="L89" s="444"/>
      <c r="M89" s="283">
        <f t="shared" si="4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0"/>
        <v>0</v>
      </c>
      <c r="I90" s="445"/>
      <c r="J90" s="445"/>
      <c r="K90" s="445"/>
      <c r="L90" s="445"/>
      <c r="M90" s="229">
        <f t="shared" si="4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0"/>
        <v>0</v>
      </c>
      <c r="I91" s="442"/>
      <c r="J91" s="442"/>
      <c r="K91" s="442"/>
      <c r="L91" s="442"/>
      <c r="M91" s="229">
        <f t="shared" si="4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0"/>
        <v>0</v>
      </c>
      <c r="I92" s="442"/>
      <c r="J92" s="442"/>
      <c r="K92" s="442"/>
      <c r="L92" s="442"/>
      <c r="M92" s="229">
        <f t="shared" si="4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0"/>
        <v>0</v>
      </c>
      <c r="I93" s="442"/>
      <c r="J93" s="442"/>
      <c r="K93" s="442"/>
      <c r="L93" s="442"/>
      <c r="M93" s="229">
        <f t="shared" si="4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0"/>
        <v>0</v>
      </c>
      <c r="I94" s="442"/>
      <c r="J94" s="442"/>
      <c r="K94" s="442"/>
      <c r="L94" s="442"/>
      <c r="M94" s="229">
        <f t="shared" si="4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0"/>
        <v>0</v>
      </c>
      <c r="I95" s="442"/>
      <c r="J95" s="442"/>
      <c r="K95" s="442"/>
      <c r="L95" s="442"/>
      <c r="M95" s="229">
        <f t="shared" si="4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0"/>
        <v>0</v>
      </c>
      <c r="I96" s="442"/>
      <c r="J96" s="442"/>
      <c r="K96" s="442"/>
      <c r="L96" s="442"/>
      <c r="M96" s="229">
        <f t="shared" si="4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0"/>
        <v>0</v>
      </c>
      <c r="I97" s="444"/>
      <c r="J97" s="444"/>
      <c r="K97" s="444"/>
      <c r="L97" s="444"/>
      <c r="M97" s="283">
        <f t="shared" si="4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0"/>
        <v>0</v>
      </c>
      <c r="I98" s="445"/>
      <c r="J98" s="445"/>
      <c r="K98" s="445"/>
      <c r="L98" s="445"/>
      <c r="M98" s="229">
        <f t="shared" si="4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0"/>
        <v>0</v>
      </c>
      <c r="I99" s="442"/>
      <c r="J99" s="442"/>
      <c r="K99" s="442"/>
      <c r="L99" s="442"/>
      <c r="M99" s="229">
        <f t="shared" si="4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0"/>
        <v>0</v>
      </c>
      <c r="I100" s="442"/>
      <c r="J100" s="442"/>
      <c r="K100" s="442"/>
      <c r="L100" s="442"/>
      <c r="M100" s="229">
        <f t="shared" si="4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0"/>
        <v>0</v>
      </c>
      <c r="I101" s="442"/>
      <c r="J101" s="442"/>
      <c r="K101" s="442"/>
      <c r="L101" s="442"/>
      <c r="M101" s="229">
        <f t="shared" si="4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0"/>
        <v>0</v>
      </c>
      <c r="I102" s="442"/>
      <c r="J102" s="442"/>
      <c r="K102" s="442"/>
      <c r="L102" s="442"/>
      <c r="M102" s="229">
        <f t="shared" si="4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>F103*G103</f>
        <v>0</v>
      </c>
      <c r="I103" s="442"/>
      <c r="J103" s="442"/>
      <c r="K103" s="442"/>
      <c r="L103" s="442"/>
      <c r="M103" s="229">
        <f t="shared" si="4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0"/>
        <v>0</v>
      </c>
      <c r="I104" s="442"/>
      <c r="J104" s="442"/>
      <c r="K104" s="442"/>
      <c r="L104" s="442"/>
      <c r="M104" s="229">
        <f t="shared" si="4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0"/>
        <v>0</v>
      </c>
      <c r="I105" s="444"/>
      <c r="J105" s="444"/>
      <c r="K105" s="444"/>
      <c r="L105" s="444"/>
      <c r="M105" s="283">
        <f t="shared" si="4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0"/>
        <v>0</v>
      </c>
      <c r="I106" s="445"/>
      <c r="J106" s="445"/>
      <c r="K106" s="445"/>
      <c r="L106" s="445"/>
      <c r="M106" s="229">
        <f t="shared" si="4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si="0"/>
        <v>0</v>
      </c>
      <c r="I107" s="442"/>
      <c r="J107" s="442"/>
      <c r="K107" s="442"/>
      <c r="L107" s="442"/>
      <c r="M107" s="229">
        <f t="shared" si="4"/>
        <v>0</v>
      </c>
      <c r="N107" s="37"/>
      <c r="O107" s="40"/>
      <c r="P107" s="158"/>
      <c r="Q107" s="121"/>
      <c r="R107" s="175"/>
    </row>
    <row r="108" spans="2:18" ht="12.75" customHeight="1" x14ac:dyDescent="0.2">
      <c r="B108" s="555"/>
      <c r="C108" s="556"/>
      <c r="D108" s="306"/>
      <c r="E108" s="245"/>
      <c r="F108" s="307"/>
      <c r="G108" s="307"/>
      <c r="H108" s="25">
        <f t="shared" si="0"/>
        <v>0</v>
      </c>
      <c r="I108" s="442"/>
      <c r="J108" s="442"/>
      <c r="K108" s="442"/>
      <c r="L108" s="442"/>
      <c r="M108" s="229">
        <f t="shared" si="4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0"/>
        <v>0</v>
      </c>
      <c r="I109" s="442"/>
      <c r="J109" s="442"/>
      <c r="K109" s="442"/>
      <c r="L109" s="442"/>
      <c r="M109" s="229">
        <f t="shared" si="4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0"/>
        <v>0</v>
      </c>
      <c r="I110" s="444"/>
      <c r="J110" s="444"/>
      <c r="K110" s="444"/>
      <c r="L110" s="444"/>
      <c r="M110" s="283">
        <f t="shared" si="4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0"/>
        <v>0</v>
      </c>
      <c r="I111" s="445"/>
      <c r="J111" s="445"/>
      <c r="K111" s="445"/>
      <c r="L111" s="445"/>
      <c r="M111" s="229">
        <f t="shared" si="4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0"/>
        <v>0</v>
      </c>
      <c r="I112" s="442"/>
      <c r="J112" s="442"/>
      <c r="K112" s="442"/>
      <c r="L112" s="442"/>
      <c r="M112" s="229">
        <f t="shared" si="4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0"/>
        <v>0</v>
      </c>
      <c r="I113" s="442"/>
      <c r="J113" s="442"/>
      <c r="K113" s="442"/>
      <c r="L113" s="442"/>
      <c r="M113" s="229">
        <f t="shared" si="4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0"/>
        <v>0</v>
      </c>
      <c r="I114" s="442"/>
      <c r="J114" s="442"/>
      <c r="K114" s="442"/>
      <c r="L114" s="442"/>
      <c r="M114" s="229">
        <f t="shared" si="4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0"/>
        <v>0</v>
      </c>
      <c r="I115" s="442"/>
      <c r="J115" s="442"/>
      <c r="K115" s="442"/>
      <c r="L115" s="442"/>
      <c r="M115" s="229">
        <f t="shared" si="4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0"/>
        <v>0</v>
      </c>
      <c r="I116" s="442"/>
      <c r="J116" s="442"/>
      <c r="K116" s="442"/>
      <c r="L116" s="442"/>
      <c r="M116" s="229">
        <f t="shared" si="4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0"/>
        <v>0</v>
      </c>
      <c r="I117" s="442"/>
      <c r="J117" s="442"/>
      <c r="K117" s="442"/>
      <c r="L117" s="442"/>
      <c r="M117" s="229">
        <f t="shared" si="4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0"/>
        <v>0</v>
      </c>
      <c r="I118" s="442"/>
      <c r="J118" s="442"/>
      <c r="K118" s="442"/>
      <c r="L118" s="442"/>
      <c r="M118" s="229">
        <f t="shared" si="4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0"/>
        <v>0</v>
      </c>
      <c r="I119" s="444"/>
      <c r="J119" s="444"/>
      <c r="K119" s="444"/>
      <c r="L119" s="444"/>
      <c r="M119" s="283">
        <f t="shared" si="4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0"/>
        <v>0</v>
      </c>
      <c r="I120" s="445"/>
      <c r="J120" s="445"/>
      <c r="K120" s="445"/>
      <c r="L120" s="445"/>
      <c r="M120" s="229">
        <f t="shared" si="4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0"/>
        <v>0</v>
      </c>
      <c r="I121" s="442"/>
      <c r="J121" s="442"/>
      <c r="K121" s="442"/>
      <c r="L121" s="442"/>
      <c r="M121" s="229">
        <f t="shared" si="4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0"/>
        <v>0</v>
      </c>
      <c r="I122" s="444"/>
      <c r="J122" s="444"/>
      <c r="K122" s="444"/>
      <c r="L122" s="444"/>
      <c r="M122" s="283">
        <f t="shared" si="4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253">
        <f t="shared" si="0"/>
        <v>0</v>
      </c>
      <c r="I123" s="419"/>
      <c r="J123" s="419"/>
      <c r="K123" s="419"/>
      <c r="L123" s="419"/>
      <c r="M123" s="229">
        <f t="shared" si="4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>F124*G124</f>
        <v>0</v>
      </c>
      <c r="I124" s="420"/>
      <c r="J124" s="420"/>
      <c r="K124" s="420"/>
      <c r="L124" s="420"/>
      <c r="M124" s="229">
        <f t="shared" si="4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254">
        <f>F125*G125</f>
        <v>0</v>
      </c>
      <c r="I125" s="421"/>
      <c r="J125" s="421"/>
      <c r="K125" s="421"/>
      <c r="L125" s="421"/>
      <c r="M125" s="283">
        <f t="shared" si="4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20"/>
      <c r="J126" s="220"/>
      <c r="K126" s="220"/>
      <c r="L126" s="220"/>
      <c r="M126" s="226">
        <f t="shared" si="4"/>
        <v>0</v>
      </c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3">
        <f>SUM(I11:I125)</f>
        <v>0</v>
      </c>
      <c r="J127" s="343">
        <f>SUM(J11:J125)</f>
        <v>0</v>
      </c>
      <c r="K127" s="343">
        <f>SUM(K11:K125)</f>
        <v>0</v>
      </c>
      <c r="L127" s="343">
        <f>SUM(L11:L125)</f>
        <v>0</v>
      </c>
      <c r="M127" s="279">
        <f t="shared" si="4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6"/>
      <c r="M128" s="344"/>
      <c r="N128" s="37"/>
      <c r="O128" s="158"/>
      <c r="Q128" s="165"/>
    </row>
    <row r="129" spans="2:18" x14ac:dyDescent="0.2">
      <c r="F129" s="38"/>
      <c r="H129" s="36"/>
      <c r="I129" s="36"/>
      <c r="J129" s="36"/>
      <c r="K129" s="36"/>
      <c r="L129" s="36"/>
      <c r="M129" s="344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6"/>
      <c r="M130" s="344"/>
      <c r="N130" s="37"/>
      <c r="O130" s="158"/>
      <c r="Q130" s="165"/>
    </row>
    <row r="131" spans="2:18" ht="30" customHeight="1" thickBot="1" x14ac:dyDescent="0.25">
      <c r="B131" s="394" t="s">
        <v>95</v>
      </c>
      <c r="C131" s="407"/>
      <c r="D131" s="396"/>
      <c r="E131" s="397"/>
      <c r="F131" s="397"/>
      <c r="G131" s="398"/>
      <c r="H131" s="407"/>
      <c r="I131" s="407"/>
      <c r="J131" s="407"/>
      <c r="K131" s="407"/>
      <c r="L131" s="407"/>
      <c r="M131" s="407"/>
      <c r="N131" s="407"/>
      <c r="O131" s="408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226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6.5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95" si="5">F134*G134</f>
        <v>0</v>
      </c>
      <c r="I134" s="243"/>
      <c r="J134" s="243"/>
      <c r="K134" s="243"/>
      <c r="L134" s="243"/>
      <c r="M134" s="229">
        <f t="shared" si="4"/>
        <v>0</v>
      </c>
      <c r="N134" s="25">
        <f>H134</f>
        <v>0</v>
      </c>
      <c r="O134" s="40"/>
      <c r="Q134" s="121"/>
      <c r="R134" s="175"/>
    </row>
    <row r="135" spans="2:18" ht="16.5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5"/>
        <v>0</v>
      </c>
      <c r="I135" s="243"/>
      <c r="J135" s="243"/>
      <c r="K135" s="243"/>
      <c r="L135" s="243"/>
      <c r="M135" s="229">
        <f t="shared" si="4"/>
        <v>0</v>
      </c>
      <c r="N135" s="25">
        <f t="shared" ref="N135:N156" si="6">H135</f>
        <v>0</v>
      </c>
      <c r="O135" s="40"/>
      <c r="Q135" s="121"/>
      <c r="R135" s="175"/>
    </row>
    <row r="136" spans="2:18" ht="16.5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5"/>
        <v>0</v>
      </c>
      <c r="I136" s="243"/>
      <c r="J136" s="243"/>
      <c r="K136" s="243"/>
      <c r="L136" s="243"/>
      <c r="M136" s="229">
        <f t="shared" si="4"/>
        <v>0</v>
      </c>
      <c r="N136" s="25">
        <f t="shared" si="6"/>
        <v>0</v>
      </c>
      <c r="O136" s="40"/>
      <c r="Q136" s="173"/>
      <c r="R136" s="175"/>
    </row>
    <row r="137" spans="2:18" ht="16.5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5"/>
        <v>0</v>
      </c>
      <c r="I137" s="243"/>
      <c r="J137" s="243"/>
      <c r="K137" s="243"/>
      <c r="L137" s="243"/>
      <c r="M137" s="229">
        <f t="shared" si="4"/>
        <v>0</v>
      </c>
      <c r="N137" s="25">
        <f t="shared" si="6"/>
        <v>0</v>
      </c>
      <c r="O137" s="40"/>
      <c r="Q137" s="121"/>
      <c r="R137" s="175"/>
    </row>
    <row r="138" spans="2:18" ht="16.5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5"/>
        <v>0</v>
      </c>
      <c r="I138" s="243"/>
      <c r="J138" s="243"/>
      <c r="K138" s="243"/>
      <c r="L138" s="243"/>
      <c r="M138" s="229">
        <f t="shared" ref="M138:M201" si="7">+SUM(I138:L138)</f>
        <v>0</v>
      </c>
      <c r="N138" s="25">
        <f t="shared" si="6"/>
        <v>0</v>
      </c>
      <c r="O138" s="40"/>
      <c r="Q138" s="121"/>
      <c r="R138" s="175"/>
    </row>
    <row r="139" spans="2:18" ht="16.5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5"/>
        <v>0</v>
      </c>
      <c r="I139" s="243"/>
      <c r="J139" s="243"/>
      <c r="K139" s="243"/>
      <c r="L139" s="243"/>
      <c r="M139" s="229">
        <f t="shared" si="7"/>
        <v>0</v>
      </c>
      <c r="N139" s="25">
        <f t="shared" si="6"/>
        <v>0</v>
      </c>
      <c r="O139" s="40"/>
      <c r="Q139" s="121"/>
      <c r="R139" s="175"/>
    </row>
    <row r="140" spans="2:18" ht="16.5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5"/>
        <v>0</v>
      </c>
      <c r="I140" s="243"/>
      <c r="J140" s="243"/>
      <c r="K140" s="243"/>
      <c r="L140" s="243"/>
      <c r="M140" s="229">
        <f t="shared" si="7"/>
        <v>0</v>
      </c>
      <c r="N140" s="25">
        <f t="shared" si="6"/>
        <v>0</v>
      </c>
      <c r="O140" s="40"/>
      <c r="Q140" s="121"/>
      <c r="R140" s="175"/>
    </row>
    <row r="141" spans="2:18" ht="16.5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5"/>
        <v>0</v>
      </c>
      <c r="I141" s="243"/>
      <c r="J141" s="243"/>
      <c r="K141" s="243"/>
      <c r="L141" s="243"/>
      <c r="M141" s="229">
        <f t="shared" si="7"/>
        <v>0</v>
      </c>
      <c r="N141" s="25">
        <f t="shared" si="6"/>
        <v>0</v>
      </c>
      <c r="O141" s="40"/>
      <c r="Q141" s="121"/>
      <c r="R141" s="175"/>
    </row>
    <row r="142" spans="2:18" ht="16.5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5"/>
        <v>0</v>
      </c>
      <c r="I142" s="243"/>
      <c r="J142" s="243"/>
      <c r="K142" s="243"/>
      <c r="L142" s="243"/>
      <c r="M142" s="229">
        <f t="shared" si="7"/>
        <v>0</v>
      </c>
      <c r="N142" s="25">
        <f t="shared" si="6"/>
        <v>0</v>
      </c>
      <c r="O142" s="40"/>
      <c r="Q142" s="121"/>
      <c r="R142" s="175"/>
    </row>
    <row r="143" spans="2:18" ht="16.5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5"/>
        <v>0</v>
      </c>
      <c r="I143" s="243"/>
      <c r="J143" s="243"/>
      <c r="K143" s="243"/>
      <c r="L143" s="243"/>
      <c r="M143" s="229">
        <f t="shared" si="7"/>
        <v>0</v>
      </c>
      <c r="N143" s="25">
        <f t="shared" si="6"/>
        <v>0</v>
      </c>
      <c r="O143" s="40"/>
      <c r="Q143" s="121"/>
      <c r="R143" s="175"/>
    </row>
    <row r="144" spans="2:18" ht="16.5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5"/>
        <v>0</v>
      </c>
      <c r="I144" s="243"/>
      <c r="J144" s="243"/>
      <c r="K144" s="243"/>
      <c r="L144" s="243"/>
      <c r="M144" s="229">
        <f t="shared" si="7"/>
        <v>0</v>
      </c>
      <c r="N144" s="25">
        <f t="shared" si="6"/>
        <v>0</v>
      </c>
      <c r="O144" s="40"/>
      <c r="Q144" s="121"/>
      <c r="R144" s="175"/>
    </row>
    <row r="145" spans="2:18" ht="16.5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5"/>
        <v>0</v>
      </c>
      <c r="I145" s="243"/>
      <c r="J145" s="243"/>
      <c r="K145" s="243"/>
      <c r="L145" s="243"/>
      <c r="M145" s="229">
        <f t="shared" si="7"/>
        <v>0</v>
      </c>
      <c r="N145" s="25">
        <f t="shared" si="6"/>
        <v>0</v>
      </c>
      <c r="O145" s="40"/>
      <c r="Q145" s="121"/>
      <c r="R145" s="175"/>
    </row>
    <row r="146" spans="2:18" ht="16.5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5"/>
        <v>0</v>
      </c>
      <c r="I146" s="243"/>
      <c r="J146" s="243"/>
      <c r="K146" s="243"/>
      <c r="L146" s="243"/>
      <c r="M146" s="229">
        <f t="shared" si="7"/>
        <v>0</v>
      </c>
      <c r="N146" s="25">
        <f t="shared" si="6"/>
        <v>0</v>
      </c>
      <c r="O146" s="40"/>
      <c r="Q146" s="121"/>
      <c r="R146" s="175"/>
    </row>
    <row r="147" spans="2:18" ht="16.5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5"/>
        <v>0</v>
      </c>
      <c r="I147" s="243"/>
      <c r="J147" s="243"/>
      <c r="K147" s="243"/>
      <c r="L147" s="243"/>
      <c r="M147" s="229">
        <f t="shared" si="7"/>
        <v>0</v>
      </c>
      <c r="N147" s="25">
        <f t="shared" si="6"/>
        <v>0</v>
      </c>
      <c r="O147" s="40"/>
      <c r="Q147" s="121"/>
      <c r="R147" s="175"/>
    </row>
    <row r="148" spans="2:18" ht="16.5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5"/>
        <v>0</v>
      </c>
      <c r="I148" s="243"/>
      <c r="J148" s="243"/>
      <c r="K148" s="243"/>
      <c r="L148" s="243"/>
      <c r="M148" s="229">
        <f t="shared" si="7"/>
        <v>0</v>
      </c>
      <c r="N148" s="25">
        <f t="shared" si="6"/>
        <v>0</v>
      </c>
      <c r="O148" s="40"/>
      <c r="Q148" s="121"/>
      <c r="R148" s="175"/>
    </row>
    <row r="149" spans="2:18" ht="16.5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5"/>
        <v>0</v>
      </c>
      <c r="I149" s="243"/>
      <c r="J149" s="243"/>
      <c r="K149" s="243"/>
      <c r="L149" s="243"/>
      <c r="M149" s="229">
        <f t="shared" si="7"/>
        <v>0</v>
      </c>
      <c r="N149" s="25">
        <f t="shared" si="6"/>
        <v>0</v>
      </c>
      <c r="O149" s="40"/>
      <c r="Q149" s="121"/>
      <c r="R149" s="175"/>
    </row>
    <row r="150" spans="2:18" ht="16.5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5"/>
        <v>0</v>
      </c>
      <c r="I150" s="243"/>
      <c r="J150" s="243"/>
      <c r="K150" s="243"/>
      <c r="L150" s="243"/>
      <c r="M150" s="229">
        <f t="shared" si="7"/>
        <v>0</v>
      </c>
      <c r="N150" s="25">
        <f t="shared" si="6"/>
        <v>0</v>
      </c>
      <c r="O150" s="40"/>
      <c r="Q150" s="121"/>
      <c r="R150" s="175"/>
    </row>
    <row r="151" spans="2:18" ht="16.5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5"/>
        <v>0</v>
      </c>
      <c r="I151" s="243"/>
      <c r="J151" s="243"/>
      <c r="K151" s="243"/>
      <c r="L151" s="243"/>
      <c r="M151" s="229">
        <f t="shared" si="7"/>
        <v>0</v>
      </c>
      <c r="N151" s="25">
        <f t="shared" si="6"/>
        <v>0</v>
      </c>
      <c r="O151" s="40"/>
      <c r="Q151" s="121"/>
      <c r="R151" s="175"/>
    </row>
    <row r="152" spans="2:18" ht="16.5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5"/>
        <v>0</v>
      </c>
      <c r="I152" s="243"/>
      <c r="J152" s="243"/>
      <c r="K152" s="243"/>
      <c r="L152" s="243"/>
      <c r="M152" s="229">
        <f t="shared" si="7"/>
        <v>0</v>
      </c>
      <c r="N152" s="25">
        <f t="shared" si="6"/>
        <v>0</v>
      </c>
      <c r="O152" s="40"/>
      <c r="Q152" s="121"/>
      <c r="R152" s="175"/>
    </row>
    <row r="153" spans="2:18" ht="16.5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5"/>
        <v>0</v>
      </c>
      <c r="I153" s="243"/>
      <c r="J153" s="243"/>
      <c r="K153" s="243"/>
      <c r="L153" s="243"/>
      <c r="M153" s="229">
        <f t="shared" si="7"/>
        <v>0</v>
      </c>
      <c r="N153" s="25">
        <f t="shared" si="6"/>
        <v>0</v>
      </c>
      <c r="O153" s="40"/>
      <c r="Q153" s="121"/>
      <c r="R153" s="175"/>
    </row>
    <row r="154" spans="2:18" ht="16.5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5"/>
        <v>0</v>
      </c>
      <c r="I154" s="243"/>
      <c r="J154" s="243"/>
      <c r="K154" s="243"/>
      <c r="L154" s="243"/>
      <c r="M154" s="229">
        <f t="shared" si="7"/>
        <v>0</v>
      </c>
      <c r="N154" s="25">
        <f t="shared" si="6"/>
        <v>0</v>
      </c>
      <c r="O154" s="40"/>
      <c r="Q154" s="121"/>
      <c r="R154" s="175"/>
    </row>
    <row r="155" spans="2:18" ht="16.5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5"/>
        <v>0</v>
      </c>
      <c r="I155" s="243"/>
      <c r="J155" s="243"/>
      <c r="K155" s="243"/>
      <c r="L155" s="243"/>
      <c r="M155" s="229">
        <f t="shared" si="7"/>
        <v>0</v>
      </c>
      <c r="N155" s="25">
        <f t="shared" si="6"/>
        <v>0</v>
      </c>
      <c r="O155" s="40"/>
      <c r="Q155" s="121"/>
      <c r="R155" s="175"/>
    </row>
    <row r="156" spans="2:18" ht="13.5" customHeight="1" x14ac:dyDescent="0.2">
      <c r="B156" s="565"/>
      <c r="C156" s="274" t="s">
        <v>114</v>
      </c>
      <c r="D156" s="306"/>
      <c r="E156" s="245"/>
      <c r="F156" s="307"/>
      <c r="G156" s="307"/>
      <c r="H156" s="25">
        <f>F156*G156</f>
        <v>0</v>
      </c>
      <c r="I156" s="243"/>
      <c r="J156" s="243"/>
      <c r="K156" s="243"/>
      <c r="L156" s="243"/>
      <c r="M156" s="229">
        <f t="shared" si="7"/>
        <v>0</v>
      </c>
      <c r="N156" s="25">
        <f t="shared" si="6"/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5"/>
        <v>0</v>
      </c>
      <c r="I157" s="243"/>
      <c r="J157" s="243"/>
      <c r="K157" s="243"/>
      <c r="L157" s="243"/>
      <c r="M157" s="229">
        <f t="shared" si="7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5"/>
        <v>0</v>
      </c>
      <c r="I158" s="243"/>
      <c r="J158" s="243"/>
      <c r="K158" s="243"/>
      <c r="L158" s="243"/>
      <c r="M158" s="229">
        <f t="shared" si="7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5"/>
        <v>0</v>
      </c>
      <c r="I159" s="243"/>
      <c r="J159" s="243"/>
      <c r="K159" s="243"/>
      <c r="L159" s="243"/>
      <c r="M159" s="229">
        <f t="shared" si="7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5"/>
        <v>0</v>
      </c>
      <c r="I160" s="243"/>
      <c r="J160" s="243"/>
      <c r="K160" s="243"/>
      <c r="L160" s="243"/>
      <c r="M160" s="229">
        <f t="shared" si="7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5"/>
        <v>0</v>
      </c>
      <c r="I161" s="243"/>
      <c r="J161" s="243"/>
      <c r="K161" s="243"/>
      <c r="L161" s="243"/>
      <c r="M161" s="229">
        <f t="shared" si="7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5"/>
        <v>0</v>
      </c>
      <c r="I162" s="243"/>
      <c r="J162" s="243"/>
      <c r="K162" s="243"/>
      <c r="L162" s="243"/>
      <c r="M162" s="229">
        <f t="shared" si="7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5"/>
        <v>0</v>
      </c>
      <c r="I163" s="243"/>
      <c r="J163" s="243"/>
      <c r="K163" s="243"/>
      <c r="L163" s="243"/>
      <c r="M163" s="229">
        <f t="shared" si="7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 t="shared" si="5"/>
        <v>0</v>
      </c>
      <c r="I164" s="243"/>
      <c r="J164" s="243"/>
      <c r="K164" s="243"/>
      <c r="L164" s="243"/>
      <c r="M164" s="229">
        <f t="shared" si="7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5"/>
        <v>0</v>
      </c>
      <c r="I165" s="243"/>
      <c r="J165" s="243"/>
      <c r="K165" s="243"/>
      <c r="L165" s="243"/>
      <c r="M165" s="229">
        <f t="shared" si="7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5"/>
        <v>0</v>
      </c>
      <c r="I166" s="446"/>
      <c r="J166" s="446"/>
      <c r="K166" s="446"/>
      <c r="L166" s="446"/>
      <c r="M166" s="283">
        <f t="shared" si="7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5"/>
        <v>0</v>
      </c>
      <c r="I167" s="243"/>
      <c r="J167" s="243"/>
      <c r="K167" s="243"/>
      <c r="L167" s="243"/>
      <c r="M167" s="284">
        <f t="shared" si="7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5"/>
        <v>0</v>
      </c>
      <c r="I168" s="243"/>
      <c r="J168" s="243"/>
      <c r="K168" s="243"/>
      <c r="L168" s="243"/>
      <c r="M168" s="229">
        <f t="shared" si="7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6"/>
      <c r="E169" s="245"/>
      <c r="F169" s="307"/>
      <c r="G169" s="307"/>
      <c r="H169" s="25">
        <f t="shared" si="5"/>
        <v>0</v>
      </c>
      <c r="I169" s="243"/>
      <c r="J169" s="243"/>
      <c r="K169" s="243"/>
      <c r="L169" s="243"/>
      <c r="M169" s="229">
        <f t="shared" si="7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6"/>
      <c r="E170" s="245"/>
      <c r="F170" s="307"/>
      <c r="G170" s="307"/>
      <c r="H170" s="25">
        <f t="shared" si="5"/>
        <v>0</v>
      </c>
      <c r="I170" s="243"/>
      <c r="J170" s="243"/>
      <c r="K170" s="243"/>
      <c r="L170" s="243"/>
      <c r="M170" s="229">
        <f t="shared" si="7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6"/>
      <c r="E171" s="245"/>
      <c r="F171" s="307"/>
      <c r="G171" s="307"/>
      <c r="H171" s="25">
        <f t="shared" si="5"/>
        <v>0</v>
      </c>
      <c r="I171" s="243"/>
      <c r="J171" s="243"/>
      <c r="K171" s="243"/>
      <c r="L171" s="243"/>
      <c r="M171" s="229">
        <f t="shared" si="7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5"/>
        <v>0</v>
      </c>
      <c r="I172" s="243"/>
      <c r="J172" s="243"/>
      <c r="K172" s="243"/>
      <c r="L172" s="243"/>
      <c r="M172" s="229">
        <f t="shared" si="7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5"/>
        <v>0</v>
      </c>
      <c r="I173" s="243"/>
      <c r="J173" s="243"/>
      <c r="K173" s="243"/>
      <c r="L173" s="243"/>
      <c r="M173" s="229">
        <f t="shared" si="7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5"/>
        <v>0</v>
      </c>
      <c r="I174" s="243"/>
      <c r="J174" s="243"/>
      <c r="K174" s="243"/>
      <c r="L174" s="243"/>
      <c r="M174" s="229">
        <f t="shared" si="7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 t="shared" si="5"/>
        <v>0</v>
      </c>
      <c r="I175" s="243"/>
      <c r="J175" s="243"/>
      <c r="K175" s="243"/>
      <c r="L175" s="243"/>
      <c r="M175" s="229">
        <f t="shared" si="7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5"/>
        <v>0</v>
      </c>
      <c r="I176" s="243"/>
      <c r="J176" s="243"/>
      <c r="K176" s="243"/>
      <c r="L176" s="243"/>
      <c r="M176" s="229">
        <f t="shared" si="7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5"/>
        <v>0</v>
      </c>
      <c r="I177" s="243"/>
      <c r="J177" s="243"/>
      <c r="K177" s="243"/>
      <c r="L177" s="243"/>
      <c r="M177" s="229">
        <f t="shared" si="7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5"/>
        <v>0</v>
      </c>
      <c r="I178" s="243"/>
      <c r="J178" s="243"/>
      <c r="K178" s="243"/>
      <c r="L178" s="243"/>
      <c r="M178" s="229">
        <f t="shared" si="7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5"/>
        <v>0</v>
      </c>
      <c r="I179" s="243"/>
      <c r="J179" s="243"/>
      <c r="K179" s="243"/>
      <c r="L179" s="243"/>
      <c r="M179" s="229">
        <f t="shared" si="7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5"/>
        <v>0</v>
      </c>
      <c r="I180" s="243"/>
      <c r="J180" s="243"/>
      <c r="K180" s="243"/>
      <c r="L180" s="243"/>
      <c r="M180" s="229">
        <f t="shared" si="7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5"/>
        <v>0</v>
      </c>
      <c r="I181" s="243"/>
      <c r="J181" s="243"/>
      <c r="K181" s="243"/>
      <c r="L181" s="243"/>
      <c r="M181" s="229">
        <f t="shared" si="7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5"/>
        <v>0</v>
      </c>
      <c r="I182" s="243"/>
      <c r="J182" s="243"/>
      <c r="K182" s="243"/>
      <c r="L182" s="243"/>
      <c r="M182" s="229">
        <f t="shared" si="7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5"/>
        <v>0</v>
      </c>
      <c r="I183" s="243"/>
      <c r="J183" s="243"/>
      <c r="K183" s="243"/>
      <c r="L183" s="243"/>
      <c r="M183" s="229">
        <f t="shared" si="7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5"/>
        <v>0</v>
      </c>
      <c r="I184" s="243"/>
      <c r="J184" s="243"/>
      <c r="K184" s="243"/>
      <c r="L184" s="243"/>
      <c r="M184" s="229">
        <f t="shared" si="7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5"/>
        <v>0</v>
      </c>
      <c r="I185" s="243"/>
      <c r="J185" s="243"/>
      <c r="K185" s="243"/>
      <c r="L185" s="243"/>
      <c r="M185" s="229">
        <f t="shared" si="7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5"/>
        <v>0</v>
      </c>
      <c r="I186" s="243"/>
      <c r="J186" s="243"/>
      <c r="K186" s="243"/>
      <c r="L186" s="243"/>
      <c r="M186" s="229">
        <f t="shared" si="7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5"/>
        <v>0</v>
      </c>
      <c r="I187" s="243"/>
      <c r="J187" s="243"/>
      <c r="K187" s="243"/>
      <c r="L187" s="243"/>
      <c r="M187" s="229">
        <f t="shared" si="7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5"/>
        <v>0</v>
      </c>
      <c r="I188" s="250"/>
      <c r="J188" s="250"/>
      <c r="K188" s="250"/>
      <c r="L188" s="444"/>
      <c r="M188" s="283">
        <f t="shared" si="7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5"/>
        <v>0</v>
      </c>
      <c r="I189" s="262"/>
      <c r="J189" s="262"/>
      <c r="K189" s="262"/>
      <c r="L189" s="262"/>
      <c r="M189" s="229">
        <f t="shared" si="7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5"/>
        <v>0</v>
      </c>
      <c r="I190" s="243"/>
      <c r="J190" s="243"/>
      <c r="K190" s="243"/>
      <c r="L190" s="243"/>
      <c r="M190" s="229">
        <f t="shared" si="7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 t="shared" si="5"/>
        <v>0</v>
      </c>
      <c r="I191" s="243"/>
      <c r="J191" s="243"/>
      <c r="K191" s="243"/>
      <c r="L191" s="243"/>
      <c r="M191" s="229">
        <f t="shared" si="7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5"/>
        <v>0</v>
      </c>
      <c r="I192" s="243"/>
      <c r="J192" s="243"/>
      <c r="K192" s="243"/>
      <c r="L192" s="243"/>
      <c r="M192" s="229">
        <f t="shared" si="7"/>
        <v>0</v>
      </c>
      <c r="N192" s="37"/>
      <c r="O192" s="40"/>
      <c r="Q192" s="121"/>
      <c r="R192" s="175"/>
    </row>
    <row r="193" spans="2:18" ht="13.5" thickBot="1" x14ac:dyDescent="0.25">
      <c r="B193" s="555"/>
      <c r="C193" s="556"/>
      <c r="D193" s="306"/>
      <c r="E193" s="245"/>
      <c r="F193" s="307"/>
      <c r="G193" s="307"/>
      <c r="H193" s="25">
        <f t="shared" si="5"/>
        <v>0</v>
      </c>
      <c r="I193" s="243"/>
      <c r="J193" s="243"/>
      <c r="K193" s="243"/>
      <c r="L193" s="243"/>
      <c r="M193" s="229">
        <f t="shared" si="7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5"/>
        <v>0</v>
      </c>
      <c r="I194" s="250"/>
      <c r="J194" s="250"/>
      <c r="K194" s="250"/>
      <c r="L194" s="444"/>
      <c r="M194" s="283">
        <f t="shared" si="7"/>
        <v>0</v>
      </c>
      <c r="N194" s="576">
        <f>SUM(H189:H194)</f>
        <v>0</v>
      </c>
      <c r="O194" s="577"/>
      <c r="Q194" s="121"/>
      <c r="R194" s="175"/>
    </row>
    <row r="195" spans="2:18" x14ac:dyDescent="0.2">
      <c r="B195" s="547" t="s">
        <v>7</v>
      </c>
      <c r="C195" s="548"/>
      <c r="D195" s="325"/>
      <c r="E195" s="326"/>
      <c r="F195" s="327"/>
      <c r="G195" s="327"/>
      <c r="H195" s="32">
        <f t="shared" si="5"/>
        <v>0</v>
      </c>
      <c r="I195" s="262"/>
      <c r="J195" s="262"/>
      <c r="K195" s="262"/>
      <c r="L195" s="262"/>
      <c r="M195" s="229">
        <f t="shared" si="7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8">F196*G196</f>
        <v>0</v>
      </c>
      <c r="I196" s="243"/>
      <c r="J196" s="243"/>
      <c r="K196" s="243"/>
      <c r="L196" s="243"/>
      <c r="M196" s="229">
        <f t="shared" si="7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8"/>
        <v>0</v>
      </c>
      <c r="I197" s="243"/>
      <c r="J197" s="243"/>
      <c r="K197" s="243"/>
      <c r="L197" s="243"/>
      <c r="M197" s="229">
        <f t="shared" si="7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8"/>
        <v>0</v>
      </c>
      <c r="I198" s="243"/>
      <c r="J198" s="243"/>
      <c r="K198" s="243"/>
      <c r="L198" s="243"/>
      <c r="M198" s="229">
        <f t="shared" si="7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8"/>
        <v>0</v>
      </c>
      <c r="I199" s="243"/>
      <c r="J199" s="243"/>
      <c r="K199" s="243"/>
      <c r="L199" s="243"/>
      <c r="M199" s="229">
        <f t="shared" si="7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8"/>
        <v>0</v>
      </c>
      <c r="I200" s="243"/>
      <c r="J200" s="243"/>
      <c r="K200" s="243"/>
      <c r="L200" s="243"/>
      <c r="M200" s="229">
        <f t="shared" si="7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8"/>
        <v>0</v>
      </c>
      <c r="I201" s="243"/>
      <c r="J201" s="243"/>
      <c r="K201" s="243"/>
      <c r="L201" s="243"/>
      <c r="M201" s="229">
        <f t="shared" si="7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9">F202*G202</f>
        <v>0</v>
      </c>
      <c r="I202" s="250"/>
      <c r="J202" s="250"/>
      <c r="K202" s="250"/>
      <c r="L202" s="444"/>
      <c r="M202" s="283">
        <f t="shared" ref="M202:M250" si="10">+SUM(I202:L202)</f>
        <v>0</v>
      </c>
      <c r="N202" s="576">
        <f>SUM(H195:H202)</f>
        <v>0</v>
      </c>
      <c r="O202" s="577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9"/>
        <v>0</v>
      </c>
      <c r="I203" s="262"/>
      <c r="J203" s="262"/>
      <c r="K203" s="262"/>
      <c r="L203" s="262"/>
      <c r="M203" s="229">
        <f t="shared" si="10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9"/>
        <v>0</v>
      </c>
      <c r="I204" s="243"/>
      <c r="J204" s="243"/>
      <c r="K204" s="243"/>
      <c r="L204" s="243"/>
      <c r="M204" s="229">
        <f t="shared" si="10"/>
        <v>0</v>
      </c>
      <c r="N204" s="37"/>
      <c r="O204" s="40"/>
      <c r="Q204" s="121"/>
      <c r="R204" s="175"/>
    </row>
    <row r="205" spans="2:18" x14ac:dyDescent="0.2">
      <c r="B205" s="549"/>
      <c r="C205" s="550"/>
      <c r="D205" s="306"/>
      <c r="E205" s="245"/>
      <c r="F205" s="307"/>
      <c r="G205" s="307"/>
      <c r="H205" s="25">
        <f t="shared" si="9"/>
        <v>0</v>
      </c>
      <c r="I205" s="243"/>
      <c r="J205" s="243"/>
      <c r="K205" s="243"/>
      <c r="L205" s="243"/>
      <c r="M205" s="229">
        <f t="shared" si="10"/>
        <v>0</v>
      </c>
      <c r="N205" s="37"/>
      <c r="O205" s="40"/>
      <c r="Q205" s="121"/>
      <c r="R205" s="175"/>
    </row>
    <row r="206" spans="2:18" x14ac:dyDescent="0.2">
      <c r="B206" s="549"/>
      <c r="C206" s="550"/>
      <c r="D206" s="306"/>
      <c r="E206" s="245"/>
      <c r="F206" s="307"/>
      <c r="G206" s="307"/>
      <c r="H206" s="25">
        <f t="shared" si="9"/>
        <v>0</v>
      </c>
      <c r="I206" s="243"/>
      <c r="J206" s="243"/>
      <c r="K206" s="243"/>
      <c r="L206" s="243"/>
      <c r="M206" s="229">
        <f t="shared" si="10"/>
        <v>0</v>
      </c>
      <c r="N206" s="37"/>
      <c r="O206" s="40"/>
      <c r="Q206" s="121"/>
      <c r="R206" s="175"/>
    </row>
    <row r="207" spans="2:18" x14ac:dyDescent="0.2">
      <c r="B207" s="549"/>
      <c r="C207" s="550"/>
      <c r="D207" s="306"/>
      <c r="E207" s="245"/>
      <c r="F207" s="307"/>
      <c r="G207" s="307"/>
      <c r="H207" s="25">
        <f t="shared" si="9"/>
        <v>0</v>
      </c>
      <c r="I207" s="243"/>
      <c r="J207" s="243"/>
      <c r="K207" s="243"/>
      <c r="L207" s="243"/>
      <c r="M207" s="229">
        <f t="shared" si="10"/>
        <v>0</v>
      </c>
      <c r="N207" s="37"/>
      <c r="O207" s="40"/>
      <c r="Q207" s="121"/>
      <c r="R207" s="175"/>
    </row>
    <row r="208" spans="2:18" x14ac:dyDescent="0.2">
      <c r="B208" s="549"/>
      <c r="C208" s="550"/>
      <c r="D208" s="306"/>
      <c r="E208" s="245"/>
      <c r="F208" s="307"/>
      <c r="G208" s="307"/>
      <c r="H208" s="25">
        <f t="shared" si="9"/>
        <v>0</v>
      </c>
      <c r="I208" s="243"/>
      <c r="J208" s="243"/>
      <c r="K208" s="243"/>
      <c r="L208" s="243"/>
      <c r="M208" s="229">
        <f t="shared" si="10"/>
        <v>0</v>
      </c>
      <c r="N208" s="37"/>
      <c r="O208" s="40"/>
      <c r="Q208" s="121"/>
      <c r="R208" s="175"/>
    </row>
    <row r="209" spans="2:18" x14ac:dyDescent="0.2">
      <c r="B209" s="549"/>
      <c r="C209" s="550"/>
      <c r="D209" s="306"/>
      <c r="E209" s="245"/>
      <c r="F209" s="307"/>
      <c r="G209" s="307"/>
      <c r="H209" s="25">
        <f t="shared" si="9"/>
        <v>0</v>
      </c>
      <c r="I209" s="243"/>
      <c r="J209" s="243"/>
      <c r="K209" s="243"/>
      <c r="L209" s="243"/>
      <c r="M209" s="229">
        <f t="shared" si="10"/>
        <v>0</v>
      </c>
      <c r="N209" s="37"/>
      <c r="O209" s="40"/>
      <c r="Q209" s="121"/>
      <c r="R209" s="175"/>
    </row>
    <row r="210" spans="2:18" x14ac:dyDescent="0.2">
      <c r="B210" s="549"/>
      <c r="C210" s="550"/>
      <c r="D210" s="306"/>
      <c r="E210" s="245"/>
      <c r="F210" s="307"/>
      <c r="G210" s="307"/>
      <c r="H210" s="25">
        <f t="shared" si="9"/>
        <v>0</v>
      </c>
      <c r="I210" s="243"/>
      <c r="J210" s="243"/>
      <c r="K210" s="243"/>
      <c r="L210" s="243"/>
      <c r="M210" s="229">
        <f t="shared" si="10"/>
        <v>0</v>
      </c>
      <c r="N210" s="37"/>
      <c r="O210" s="40"/>
      <c r="Q210" s="121"/>
      <c r="R210" s="175"/>
    </row>
    <row r="211" spans="2:18" ht="13.5" thickBot="1" x14ac:dyDescent="0.25">
      <c r="B211" s="549"/>
      <c r="C211" s="550"/>
      <c r="D211" s="306"/>
      <c r="E211" s="245"/>
      <c r="F211" s="307"/>
      <c r="G211" s="307"/>
      <c r="H211" s="25">
        <f t="shared" si="9"/>
        <v>0</v>
      </c>
      <c r="I211" s="243"/>
      <c r="J211" s="243"/>
      <c r="K211" s="243"/>
      <c r="L211" s="243"/>
      <c r="M211" s="229">
        <f t="shared" si="10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9"/>
        <v>0</v>
      </c>
      <c r="I212" s="250"/>
      <c r="J212" s="250"/>
      <c r="K212" s="250"/>
      <c r="L212" s="444"/>
      <c r="M212" s="283">
        <f t="shared" si="10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9"/>
        <v>0</v>
      </c>
      <c r="I213" s="428"/>
      <c r="J213" s="428"/>
      <c r="K213" s="428"/>
      <c r="L213" s="428"/>
      <c r="M213" s="229">
        <f t="shared" si="10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9"/>
        <v>0</v>
      </c>
      <c r="I214" s="429"/>
      <c r="J214" s="429"/>
      <c r="K214" s="429"/>
      <c r="L214" s="429"/>
      <c r="M214" s="229">
        <f t="shared" si="10"/>
        <v>0</v>
      </c>
      <c r="N214" s="37"/>
      <c r="O214" s="40"/>
      <c r="Q214" s="121"/>
      <c r="R214" s="175"/>
    </row>
    <row r="215" spans="2:18" x14ac:dyDescent="0.2">
      <c r="B215" s="555"/>
      <c r="C215" s="556"/>
      <c r="D215" s="413"/>
      <c r="E215" s="414"/>
      <c r="F215" s="415"/>
      <c r="G215" s="415"/>
      <c r="H215" s="178">
        <f t="shared" si="9"/>
        <v>0</v>
      </c>
      <c r="I215" s="429"/>
      <c r="J215" s="429"/>
      <c r="K215" s="429"/>
      <c r="L215" s="429"/>
      <c r="M215" s="229">
        <f t="shared" si="10"/>
        <v>0</v>
      </c>
      <c r="N215" s="37"/>
      <c r="O215" s="40"/>
      <c r="Q215" s="121"/>
      <c r="R215" s="175"/>
    </row>
    <row r="216" spans="2:18" x14ac:dyDescent="0.2">
      <c r="B216" s="555"/>
      <c r="C216" s="556"/>
      <c r="D216" s="413"/>
      <c r="E216" s="414"/>
      <c r="F216" s="415"/>
      <c r="G216" s="415"/>
      <c r="H216" s="178">
        <f t="shared" si="9"/>
        <v>0</v>
      </c>
      <c r="I216" s="429"/>
      <c r="J216" s="429"/>
      <c r="K216" s="429"/>
      <c r="L216" s="429"/>
      <c r="M216" s="229">
        <f t="shared" si="10"/>
        <v>0</v>
      </c>
      <c r="N216" s="37"/>
      <c r="O216" s="40"/>
      <c r="Q216" s="121"/>
      <c r="R216" s="175"/>
    </row>
    <row r="217" spans="2:18" x14ac:dyDescent="0.2">
      <c r="B217" s="555"/>
      <c r="C217" s="556"/>
      <c r="D217" s="413"/>
      <c r="E217" s="414"/>
      <c r="F217" s="415"/>
      <c r="G217" s="415"/>
      <c r="H217" s="178">
        <f t="shared" si="9"/>
        <v>0</v>
      </c>
      <c r="I217" s="429"/>
      <c r="J217" s="429"/>
      <c r="K217" s="429"/>
      <c r="L217" s="429"/>
      <c r="M217" s="229">
        <f t="shared" si="10"/>
        <v>0</v>
      </c>
      <c r="N217" s="37"/>
      <c r="O217" s="40"/>
      <c r="Q217" s="121"/>
      <c r="R217" s="175"/>
    </row>
    <row r="218" spans="2:18" x14ac:dyDescent="0.2">
      <c r="B218" s="555"/>
      <c r="C218" s="556"/>
      <c r="D218" s="413"/>
      <c r="E218" s="414"/>
      <c r="F218" s="415"/>
      <c r="G218" s="415"/>
      <c r="H218" s="178">
        <f t="shared" si="9"/>
        <v>0</v>
      </c>
      <c r="I218" s="429"/>
      <c r="J218" s="429"/>
      <c r="K218" s="429"/>
      <c r="L218" s="429"/>
      <c r="M218" s="229">
        <f t="shared" si="10"/>
        <v>0</v>
      </c>
      <c r="N218" s="37"/>
      <c r="O218" s="40"/>
      <c r="Q218" s="121"/>
      <c r="R218" s="175"/>
    </row>
    <row r="219" spans="2:18" ht="13.5" thickBot="1" x14ac:dyDescent="0.25">
      <c r="B219" s="555"/>
      <c r="C219" s="556"/>
      <c r="D219" s="413"/>
      <c r="E219" s="414"/>
      <c r="F219" s="415"/>
      <c r="G219" s="415"/>
      <c r="H219" s="178">
        <f t="shared" si="9"/>
        <v>0</v>
      </c>
      <c r="I219" s="429"/>
      <c r="J219" s="429"/>
      <c r="K219" s="429"/>
      <c r="L219" s="429"/>
      <c r="M219" s="229">
        <f t="shared" si="10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9"/>
        <v>0</v>
      </c>
      <c r="I220" s="430"/>
      <c r="J220" s="430"/>
      <c r="K220" s="430"/>
      <c r="L220" s="421"/>
      <c r="M220" s="283">
        <f t="shared" si="10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9"/>
        <v>0</v>
      </c>
      <c r="I221" s="262"/>
      <c r="J221" s="262"/>
      <c r="K221" s="262"/>
      <c r="L221" s="262"/>
      <c r="M221" s="229">
        <f t="shared" si="10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9"/>
        <v>0</v>
      </c>
      <c r="I222" s="243"/>
      <c r="J222" s="243"/>
      <c r="K222" s="243"/>
      <c r="L222" s="243"/>
      <c r="M222" s="229">
        <f t="shared" si="10"/>
        <v>0</v>
      </c>
      <c r="N222" s="37"/>
      <c r="O222" s="40"/>
      <c r="Q222" s="121"/>
      <c r="R222" s="175"/>
    </row>
    <row r="223" spans="2:18" x14ac:dyDescent="0.2">
      <c r="B223" s="555"/>
      <c r="C223" s="556"/>
      <c r="D223" s="306"/>
      <c r="E223" s="245"/>
      <c r="F223" s="307"/>
      <c r="G223" s="307"/>
      <c r="H223" s="25">
        <f t="shared" si="9"/>
        <v>0</v>
      </c>
      <c r="I223" s="243"/>
      <c r="J223" s="243"/>
      <c r="K223" s="243"/>
      <c r="L223" s="243"/>
      <c r="M223" s="229">
        <f t="shared" si="10"/>
        <v>0</v>
      </c>
      <c r="N223" s="37"/>
      <c r="O223" s="40"/>
      <c r="Q223" s="121"/>
      <c r="R223" s="175"/>
    </row>
    <row r="224" spans="2:18" x14ac:dyDescent="0.2">
      <c r="B224" s="555"/>
      <c r="C224" s="556"/>
      <c r="D224" s="306"/>
      <c r="E224" s="245"/>
      <c r="F224" s="307"/>
      <c r="G224" s="307"/>
      <c r="H224" s="25">
        <f t="shared" si="9"/>
        <v>0</v>
      </c>
      <c r="I224" s="243"/>
      <c r="J224" s="243"/>
      <c r="K224" s="243"/>
      <c r="L224" s="243"/>
      <c r="M224" s="229">
        <f t="shared" si="10"/>
        <v>0</v>
      </c>
      <c r="N224" s="37"/>
      <c r="O224" s="40"/>
      <c r="Q224" s="121"/>
      <c r="R224" s="175"/>
    </row>
    <row r="225" spans="2:18" x14ac:dyDescent="0.2">
      <c r="B225" s="555"/>
      <c r="C225" s="556"/>
      <c r="D225" s="306"/>
      <c r="E225" s="245"/>
      <c r="F225" s="307"/>
      <c r="G225" s="307"/>
      <c r="H225" s="25">
        <f t="shared" si="9"/>
        <v>0</v>
      </c>
      <c r="I225" s="243"/>
      <c r="J225" s="243"/>
      <c r="K225" s="243"/>
      <c r="L225" s="243"/>
      <c r="M225" s="229">
        <f t="shared" si="10"/>
        <v>0</v>
      </c>
      <c r="N225" s="37"/>
      <c r="O225" s="40"/>
      <c r="Q225" s="121"/>
      <c r="R225" s="175"/>
    </row>
    <row r="226" spans="2:18" x14ac:dyDescent="0.2">
      <c r="B226" s="555"/>
      <c r="C226" s="556"/>
      <c r="D226" s="306"/>
      <c r="E226" s="245"/>
      <c r="F226" s="307"/>
      <c r="G226" s="307"/>
      <c r="H226" s="25">
        <f t="shared" si="9"/>
        <v>0</v>
      </c>
      <c r="I226" s="243"/>
      <c r="J226" s="243"/>
      <c r="K226" s="243"/>
      <c r="L226" s="243"/>
      <c r="M226" s="229">
        <f t="shared" si="10"/>
        <v>0</v>
      </c>
      <c r="N226" s="37"/>
      <c r="O226" s="40"/>
      <c r="Q226" s="121"/>
      <c r="R226" s="175"/>
    </row>
    <row r="227" spans="2:18" ht="13.5" thickBot="1" x14ac:dyDescent="0.25">
      <c r="B227" s="555"/>
      <c r="C227" s="556"/>
      <c r="D227" s="306"/>
      <c r="E227" s="245"/>
      <c r="F227" s="307"/>
      <c r="G227" s="307"/>
      <c r="H227" s="25">
        <f t="shared" si="9"/>
        <v>0</v>
      </c>
      <c r="I227" s="243"/>
      <c r="J227" s="243"/>
      <c r="K227" s="243"/>
      <c r="L227" s="243"/>
      <c r="M227" s="229">
        <f t="shared" si="10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9"/>
        <v>0</v>
      </c>
      <c r="I228" s="250"/>
      <c r="J228" s="250"/>
      <c r="K228" s="250"/>
      <c r="L228" s="444"/>
      <c r="M228" s="283">
        <f t="shared" si="10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9"/>
        <v>0</v>
      </c>
      <c r="I229" s="262"/>
      <c r="J229" s="262"/>
      <c r="K229" s="262"/>
      <c r="L229" s="262"/>
      <c r="M229" s="229">
        <f t="shared" si="10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9"/>
        <v>0</v>
      </c>
      <c r="I230" s="243"/>
      <c r="J230" s="243"/>
      <c r="K230" s="243"/>
      <c r="L230" s="243"/>
      <c r="M230" s="229">
        <f t="shared" si="10"/>
        <v>0</v>
      </c>
      <c r="N230" s="37"/>
      <c r="O230" s="40"/>
      <c r="Q230" s="121"/>
      <c r="R230" s="175"/>
    </row>
    <row r="231" spans="2:18" x14ac:dyDescent="0.2">
      <c r="B231" s="555"/>
      <c r="C231" s="556"/>
      <c r="D231" s="306"/>
      <c r="E231" s="245"/>
      <c r="F231" s="307"/>
      <c r="G231" s="307"/>
      <c r="H231" s="25">
        <f t="shared" si="9"/>
        <v>0</v>
      </c>
      <c r="I231" s="243"/>
      <c r="J231" s="243"/>
      <c r="K231" s="243"/>
      <c r="L231" s="243"/>
      <c r="M231" s="229">
        <f t="shared" si="10"/>
        <v>0</v>
      </c>
      <c r="N231" s="37"/>
      <c r="O231" s="40"/>
      <c r="Q231" s="121"/>
      <c r="R231" s="175"/>
    </row>
    <row r="232" spans="2:18" ht="13.5" thickBot="1" x14ac:dyDescent="0.25">
      <c r="B232" s="555"/>
      <c r="C232" s="556"/>
      <c r="D232" s="306"/>
      <c r="E232" s="245"/>
      <c r="F232" s="307"/>
      <c r="G232" s="307"/>
      <c r="H232" s="25">
        <f t="shared" si="9"/>
        <v>0</v>
      </c>
      <c r="I232" s="243"/>
      <c r="J232" s="243"/>
      <c r="K232" s="243"/>
      <c r="L232" s="243"/>
      <c r="M232" s="229">
        <f t="shared" si="10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9"/>
        <v>0</v>
      </c>
      <c r="I233" s="250"/>
      <c r="J233" s="250"/>
      <c r="K233" s="250"/>
      <c r="L233" s="444"/>
      <c r="M233" s="283">
        <f t="shared" si="10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9"/>
        <v>0</v>
      </c>
      <c r="I234" s="262"/>
      <c r="J234" s="262"/>
      <c r="K234" s="262"/>
      <c r="L234" s="262"/>
      <c r="M234" s="229">
        <f t="shared" si="10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9"/>
        <v>0</v>
      </c>
      <c r="I235" s="243"/>
      <c r="J235" s="243"/>
      <c r="K235" s="243"/>
      <c r="L235" s="243"/>
      <c r="M235" s="229">
        <f t="shared" si="10"/>
        <v>0</v>
      </c>
      <c r="N235" s="37"/>
      <c r="O235" s="40"/>
      <c r="Q235" s="121"/>
      <c r="R235" s="175"/>
    </row>
    <row r="236" spans="2:18" x14ac:dyDescent="0.2">
      <c r="B236" s="555"/>
      <c r="C236" s="556"/>
      <c r="D236" s="306"/>
      <c r="E236" s="245"/>
      <c r="F236" s="307"/>
      <c r="G236" s="307"/>
      <c r="H236" s="25">
        <f t="shared" si="9"/>
        <v>0</v>
      </c>
      <c r="I236" s="243"/>
      <c r="J236" s="243"/>
      <c r="K236" s="243"/>
      <c r="L236" s="243"/>
      <c r="M236" s="229">
        <f t="shared" si="10"/>
        <v>0</v>
      </c>
      <c r="N236" s="37"/>
      <c r="O236" s="40"/>
      <c r="Q236" s="121"/>
      <c r="R236" s="175"/>
    </row>
    <row r="237" spans="2:18" x14ac:dyDescent="0.2">
      <c r="B237" s="555"/>
      <c r="C237" s="556"/>
      <c r="D237" s="306"/>
      <c r="E237" s="245"/>
      <c r="F237" s="307"/>
      <c r="G237" s="307"/>
      <c r="H237" s="25">
        <f t="shared" si="9"/>
        <v>0</v>
      </c>
      <c r="I237" s="243"/>
      <c r="J237" s="243"/>
      <c r="K237" s="243"/>
      <c r="L237" s="243"/>
      <c r="M237" s="229">
        <f t="shared" si="10"/>
        <v>0</v>
      </c>
      <c r="N237" s="37"/>
      <c r="O237" s="40"/>
      <c r="Q237" s="121"/>
      <c r="R237" s="175"/>
    </row>
    <row r="238" spans="2:18" x14ac:dyDescent="0.2">
      <c r="B238" s="555"/>
      <c r="C238" s="556"/>
      <c r="D238" s="322"/>
      <c r="E238" s="245"/>
      <c r="F238" s="323"/>
      <c r="G238" s="323"/>
      <c r="H238" s="174">
        <f t="shared" si="9"/>
        <v>0</v>
      </c>
      <c r="I238" s="243"/>
      <c r="J238" s="243"/>
      <c r="K238" s="243"/>
      <c r="L238" s="243"/>
      <c r="M238" s="229">
        <f t="shared" si="10"/>
        <v>0</v>
      </c>
      <c r="N238" s="37"/>
      <c r="O238" s="40"/>
      <c r="Q238" s="121"/>
      <c r="R238" s="175"/>
    </row>
    <row r="239" spans="2:18" x14ac:dyDescent="0.2">
      <c r="B239" s="555"/>
      <c r="C239" s="556"/>
      <c r="D239" s="322"/>
      <c r="E239" s="324"/>
      <c r="F239" s="323"/>
      <c r="G239" s="323"/>
      <c r="H239" s="174">
        <f t="shared" si="9"/>
        <v>0</v>
      </c>
      <c r="I239" s="243"/>
      <c r="J239" s="243"/>
      <c r="K239" s="243"/>
      <c r="L239" s="243"/>
      <c r="M239" s="229">
        <f t="shared" si="10"/>
        <v>0</v>
      </c>
      <c r="N239" s="37"/>
      <c r="O239" s="40"/>
      <c r="Q239" s="121"/>
      <c r="R239" s="175"/>
    </row>
    <row r="240" spans="2:18" x14ac:dyDescent="0.2">
      <c r="B240" s="555"/>
      <c r="C240" s="556"/>
      <c r="D240" s="322"/>
      <c r="E240" s="324"/>
      <c r="F240" s="323"/>
      <c r="G240" s="323"/>
      <c r="H240" s="174">
        <f t="shared" si="9"/>
        <v>0</v>
      </c>
      <c r="I240" s="243"/>
      <c r="J240" s="243"/>
      <c r="K240" s="243"/>
      <c r="L240" s="243"/>
      <c r="M240" s="229">
        <f t="shared" si="10"/>
        <v>0</v>
      </c>
      <c r="N240" s="37"/>
      <c r="O240" s="40"/>
      <c r="Q240" s="121"/>
      <c r="R240" s="175"/>
    </row>
    <row r="241" spans="2:18" ht="13.5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0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9"/>
        <v>0</v>
      </c>
      <c r="I242" s="250"/>
      <c r="J242" s="250"/>
      <c r="K242" s="250"/>
      <c r="L242" s="444"/>
      <c r="M242" s="283">
        <f t="shared" si="10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9"/>
        <v>0</v>
      </c>
      <c r="I243" s="428"/>
      <c r="J243" s="428"/>
      <c r="K243" s="428"/>
      <c r="L243" s="428"/>
      <c r="M243" s="229">
        <f t="shared" si="10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9"/>
        <v>0</v>
      </c>
      <c r="I244" s="429"/>
      <c r="J244" s="429"/>
      <c r="K244" s="429"/>
      <c r="L244" s="429"/>
      <c r="M244" s="229">
        <f t="shared" si="10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9"/>
        <v>0</v>
      </c>
      <c r="I245" s="430"/>
      <c r="J245" s="430"/>
      <c r="K245" s="430"/>
      <c r="L245" s="421"/>
      <c r="M245" s="283">
        <f t="shared" si="10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9"/>
        <v>0</v>
      </c>
      <c r="I246" s="428"/>
      <c r="J246" s="428"/>
      <c r="K246" s="428"/>
      <c r="L246" s="428"/>
      <c r="M246" s="229">
        <f t="shared" si="10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0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0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7">
        <f t="shared" si="10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85">
        <f>SUM(L134:L248)</f>
        <v>0</v>
      </c>
      <c r="M250" s="285">
        <f t="shared" si="10"/>
        <v>0</v>
      </c>
      <c r="N250" s="578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  <mergeCell ref="N127:O127"/>
    <mergeCell ref="N188:O188"/>
    <mergeCell ref="B90:C97"/>
    <mergeCell ref="N97:O97"/>
    <mergeCell ref="B98:C105"/>
    <mergeCell ref="N105:O105"/>
    <mergeCell ref="B106:C110"/>
    <mergeCell ref="N110:O110"/>
    <mergeCell ref="B111:C119"/>
    <mergeCell ref="N119:O119"/>
    <mergeCell ref="B123:C125"/>
    <mergeCell ref="N125:O125"/>
    <mergeCell ref="N122:O122"/>
    <mergeCell ref="N65:O65"/>
    <mergeCell ref="B66:C71"/>
    <mergeCell ref="B72:C79"/>
    <mergeCell ref="N79:O79"/>
    <mergeCell ref="B80:C89"/>
    <mergeCell ref="N89:O89"/>
    <mergeCell ref="N71:O71"/>
    <mergeCell ref="B189:C194"/>
    <mergeCell ref="N194:O194"/>
    <mergeCell ref="B195:C202"/>
    <mergeCell ref="N202:O202"/>
    <mergeCell ref="B203:C212"/>
    <mergeCell ref="N212:O212"/>
    <mergeCell ref="B243:C245"/>
    <mergeCell ref="N245:O245"/>
    <mergeCell ref="N250:O250"/>
    <mergeCell ref="B213:C220"/>
    <mergeCell ref="N220:O220"/>
    <mergeCell ref="B221:C228"/>
    <mergeCell ref="N228:O228"/>
    <mergeCell ref="B246:C248"/>
    <mergeCell ref="N248:O248"/>
    <mergeCell ref="B229:C233"/>
    <mergeCell ref="N233:O233"/>
    <mergeCell ref="B234:C242"/>
    <mergeCell ref="N242:O242"/>
  </mergeCells>
  <conditionalFormatting sqref="M11:M132 M134:M250">
    <cfRule type="expression" dxfId="10" priority="1" stopIfTrue="1">
      <formula>M11&lt;&gt;H11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T30" sqref="T30"/>
    </sheetView>
  </sheetViews>
  <sheetFormatPr baseColWidth="10" defaultColWidth="9.28515625" defaultRowHeight="12.75" outlineLevelCol="1" x14ac:dyDescent="0.2"/>
  <cols>
    <col min="1" max="1" width="3" style="10" customWidth="1"/>
    <col min="2" max="2" width="23.42578125" style="10" customWidth="1"/>
    <col min="3" max="3" width="40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3" width="10.14062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63</v>
      </c>
      <c r="C2" s="561"/>
    </row>
    <row r="3" spans="2:18" x14ac:dyDescent="0.2">
      <c r="B3" s="296"/>
      <c r="C3" s="296"/>
    </row>
    <row r="4" spans="2:18" ht="15" x14ac:dyDescent="0.2">
      <c r="B4" s="281" t="s">
        <v>176</v>
      </c>
      <c r="C4" s="447"/>
      <c r="D4" s="74"/>
    </row>
    <row r="5" spans="2:18" x14ac:dyDescent="0.2">
      <c r="B5" s="9"/>
    </row>
    <row r="6" spans="2:18" ht="25.5" x14ac:dyDescent="0.2">
      <c r="B6" s="211" t="s">
        <v>13</v>
      </c>
      <c r="C6" s="211" t="s">
        <v>14</v>
      </c>
      <c r="D6" s="211" t="s">
        <v>15</v>
      </c>
      <c r="E6" s="211" t="s">
        <v>17</v>
      </c>
      <c r="F6" s="211" t="s">
        <v>12</v>
      </c>
      <c r="G6" s="211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0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9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2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123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2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2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2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2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2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2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2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2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>F19*G19</f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2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>F20*G20</f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2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>F21*G21</f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2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ref="H22:H31" si="3">F22*G22</f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2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3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2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3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2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3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2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3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2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3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2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3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2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3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2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3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2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3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2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>F32*G32</f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x14ac:dyDescent="0.2">
      <c r="B33" s="565"/>
      <c r="C33" s="274" t="s">
        <v>114</v>
      </c>
      <c r="D33" s="306"/>
      <c r="E33" s="245"/>
      <c r="F33" s="307"/>
      <c r="G33" s="307"/>
      <c r="H33" s="25">
        <f>F33*G33</f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>F41*G41</f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si="0"/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0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0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0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0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0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0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0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0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0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0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0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0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0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0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0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0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0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0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0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0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0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0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0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0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0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0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0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0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x14ac:dyDescent="0.2">
      <c r="B72" s="547" t="s">
        <v>7</v>
      </c>
      <c r="C72" s="548"/>
      <c r="D72" s="325"/>
      <c r="E72" s="326"/>
      <c r="F72" s="327"/>
      <c r="G72" s="327"/>
      <c r="H72" s="32">
        <f t="shared" si="0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0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0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si="0"/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0"/>
        <v>0</v>
      </c>
      <c r="I76" s="442"/>
      <c r="J76" s="442"/>
      <c r="K76" s="442"/>
      <c r="L76" s="442"/>
      <c r="M76" s="229">
        <f t="shared" ref="M76:M137" si="4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0"/>
        <v>0</v>
      </c>
      <c r="I77" s="442"/>
      <c r="J77" s="442"/>
      <c r="K77" s="442"/>
      <c r="L77" s="442"/>
      <c r="M77" s="229">
        <f t="shared" si="4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0"/>
        <v>0</v>
      </c>
      <c r="I78" s="442"/>
      <c r="J78" s="442"/>
      <c r="K78" s="442"/>
      <c r="L78" s="442"/>
      <c r="M78" s="229">
        <f t="shared" si="4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0"/>
        <v>0</v>
      </c>
      <c r="I79" s="444"/>
      <c r="J79" s="444"/>
      <c r="K79" s="444"/>
      <c r="L79" s="444"/>
      <c r="M79" s="283">
        <f t="shared" si="4"/>
        <v>0</v>
      </c>
      <c r="N79" s="571">
        <f>SUM(H72:H79)</f>
        <v>0</v>
      </c>
      <c r="O79" s="574"/>
      <c r="P79" s="159"/>
      <c r="Q79" s="122"/>
      <c r="R79" s="175"/>
    </row>
    <row r="80" spans="2:18" x14ac:dyDescent="0.2">
      <c r="B80" s="547" t="s">
        <v>8</v>
      </c>
      <c r="C80" s="548"/>
      <c r="D80" s="316"/>
      <c r="E80" s="317"/>
      <c r="F80" s="318"/>
      <c r="G80" s="318"/>
      <c r="H80" s="33">
        <f t="shared" si="0"/>
        <v>0</v>
      </c>
      <c r="I80" s="445"/>
      <c r="J80" s="445"/>
      <c r="K80" s="445"/>
      <c r="L80" s="445"/>
      <c r="M80" s="229">
        <f t="shared" si="4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0"/>
        <v>0</v>
      </c>
      <c r="I81" s="442"/>
      <c r="J81" s="442"/>
      <c r="K81" s="442"/>
      <c r="L81" s="442"/>
      <c r="M81" s="229">
        <f t="shared" si="4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0"/>
        <v>0</v>
      </c>
      <c r="I82" s="442"/>
      <c r="J82" s="442"/>
      <c r="K82" s="442"/>
      <c r="L82" s="442"/>
      <c r="M82" s="229">
        <f t="shared" si="4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0"/>
        <v>0</v>
      </c>
      <c r="I83" s="442"/>
      <c r="J83" s="442"/>
      <c r="K83" s="442"/>
      <c r="L83" s="442"/>
      <c r="M83" s="229">
        <f t="shared" si="4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0"/>
        <v>0</v>
      </c>
      <c r="I84" s="442"/>
      <c r="J84" s="442"/>
      <c r="K84" s="442"/>
      <c r="L84" s="442"/>
      <c r="M84" s="229">
        <f t="shared" si="4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0"/>
        <v>0</v>
      </c>
      <c r="I85" s="442"/>
      <c r="J85" s="442"/>
      <c r="K85" s="442"/>
      <c r="L85" s="442"/>
      <c r="M85" s="229">
        <f t="shared" si="4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0"/>
        <v>0</v>
      </c>
      <c r="I86" s="442"/>
      <c r="J86" s="442"/>
      <c r="K86" s="442"/>
      <c r="L86" s="442"/>
      <c r="M86" s="229">
        <f t="shared" si="4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0"/>
        <v>0</v>
      </c>
      <c r="I87" s="442"/>
      <c r="J87" s="442"/>
      <c r="K87" s="442"/>
      <c r="L87" s="442"/>
      <c r="M87" s="229">
        <f t="shared" si="4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0"/>
        <v>0</v>
      </c>
      <c r="I88" s="442"/>
      <c r="J88" s="442"/>
      <c r="K88" s="442"/>
      <c r="L88" s="442"/>
      <c r="M88" s="229">
        <f t="shared" si="4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0"/>
        <v>0</v>
      </c>
      <c r="I89" s="444"/>
      <c r="J89" s="444"/>
      <c r="K89" s="444"/>
      <c r="L89" s="444"/>
      <c r="M89" s="283">
        <f t="shared" si="4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0"/>
        <v>0</v>
      </c>
      <c r="I90" s="445"/>
      <c r="J90" s="445"/>
      <c r="K90" s="445"/>
      <c r="L90" s="445"/>
      <c r="M90" s="229">
        <f t="shared" si="4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0"/>
        <v>0</v>
      </c>
      <c r="I91" s="442"/>
      <c r="J91" s="442"/>
      <c r="K91" s="442"/>
      <c r="L91" s="442"/>
      <c r="M91" s="229">
        <f t="shared" si="4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0"/>
        <v>0</v>
      </c>
      <c r="I92" s="442"/>
      <c r="J92" s="442"/>
      <c r="K92" s="442"/>
      <c r="L92" s="442"/>
      <c r="M92" s="229">
        <f t="shared" si="4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0"/>
        <v>0</v>
      </c>
      <c r="I93" s="442"/>
      <c r="J93" s="442"/>
      <c r="K93" s="442"/>
      <c r="L93" s="442"/>
      <c r="M93" s="229">
        <f t="shared" si="4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0"/>
        <v>0</v>
      </c>
      <c r="I94" s="442"/>
      <c r="J94" s="442"/>
      <c r="K94" s="442"/>
      <c r="L94" s="442"/>
      <c r="M94" s="229">
        <f t="shared" si="4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0"/>
        <v>0</v>
      </c>
      <c r="I95" s="442"/>
      <c r="J95" s="442"/>
      <c r="K95" s="442"/>
      <c r="L95" s="442"/>
      <c r="M95" s="229">
        <f t="shared" si="4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0"/>
        <v>0</v>
      </c>
      <c r="I96" s="442"/>
      <c r="J96" s="442"/>
      <c r="K96" s="442"/>
      <c r="L96" s="442"/>
      <c r="M96" s="229">
        <f t="shared" si="4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0"/>
        <v>0</v>
      </c>
      <c r="I97" s="444"/>
      <c r="J97" s="444"/>
      <c r="K97" s="444"/>
      <c r="L97" s="444"/>
      <c r="M97" s="283">
        <f t="shared" si="4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0"/>
        <v>0</v>
      </c>
      <c r="I98" s="445"/>
      <c r="J98" s="445"/>
      <c r="K98" s="445"/>
      <c r="L98" s="445"/>
      <c r="M98" s="229">
        <f t="shared" si="4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0"/>
        <v>0</v>
      </c>
      <c r="I99" s="442"/>
      <c r="J99" s="442"/>
      <c r="K99" s="442"/>
      <c r="L99" s="442"/>
      <c r="M99" s="229">
        <f t="shared" si="4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0"/>
        <v>0</v>
      </c>
      <c r="I100" s="442"/>
      <c r="J100" s="442"/>
      <c r="K100" s="442"/>
      <c r="L100" s="442"/>
      <c r="M100" s="229">
        <f t="shared" si="4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0"/>
        <v>0</v>
      </c>
      <c r="I101" s="442"/>
      <c r="J101" s="442"/>
      <c r="K101" s="442"/>
      <c r="L101" s="442"/>
      <c r="M101" s="229">
        <f t="shared" si="4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0"/>
        <v>0</v>
      </c>
      <c r="I102" s="442"/>
      <c r="J102" s="442"/>
      <c r="K102" s="442"/>
      <c r="L102" s="442"/>
      <c r="M102" s="229">
        <f t="shared" si="4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>F103*G103</f>
        <v>0</v>
      </c>
      <c r="I103" s="442"/>
      <c r="J103" s="442"/>
      <c r="K103" s="442"/>
      <c r="L103" s="442"/>
      <c r="M103" s="229">
        <f t="shared" si="4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0"/>
        <v>0</v>
      </c>
      <c r="I104" s="442"/>
      <c r="J104" s="442"/>
      <c r="K104" s="442"/>
      <c r="L104" s="442"/>
      <c r="M104" s="229">
        <f t="shared" si="4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0"/>
        <v>0</v>
      </c>
      <c r="I105" s="444"/>
      <c r="J105" s="444"/>
      <c r="K105" s="444"/>
      <c r="L105" s="444"/>
      <c r="M105" s="283">
        <f t="shared" si="4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0"/>
        <v>0</v>
      </c>
      <c r="I106" s="445"/>
      <c r="J106" s="445"/>
      <c r="K106" s="445"/>
      <c r="L106" s="445"/>
      <c r="M106" s="229">
        <f t="shared" si="4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si="0"/>
        <v>0</v>
      </c>
      <c r="I107" s="442"/>
      <c r="J107" s="442"/>
      <c r="K107" s="442"/>
      <c r="L107" s="442"/>
      <c r="M107" s="229">
        <f t="shared" si="4"/>
        <v>0</v>
      </c>
      <c r="N107" s="37"/>
      <c r="O107" s="40"/>
      <c r="P107" s="158"/>
      <c r="Q107" s="121"/>
      <c r="R107" s="175"/>
    </row>
    <row r="108" spans="2:18" ht="12.75" customHeight="1" x14ac:dyDescent="0.2">
      <c r="B108" s="555"/>
      <c r="C108" s="556"/>
      <c r="D108" s="306"/>
      <c r="E108" s="245"/>
      <c r="F108" s="307"/>
      <c r="G108" s="307"/>
      <c r="H108" s="25">
        <f t="shared" si="0"/>
        <v>0</v>
      </c>
      <c r="I108" s="442"/>
      <c r="J108" s="442"/>
      <c r="K108" s="442"/>
      <c r="L108" s="442"/>
      <c r="M108" s="229">
        <f t="shared" si="4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0"/>
        <v>0</v>
      </c>
      <c r="I109" s="442"/>
      <c r="J109" s="442"/>
      <c r="K109" s="442"/>
      <c r="L109" s="442"/>
      <c r="M109" s="229">
        <f t="shared" si="4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0"/>
        <v>0</v>
      </c>
      <c r="I110" s="444"/>
      <c r="J110" s="444"/>
      <c r="K110" s="444"/>
      <c r="L110" s="444"/>
      <c r="M110" s="283">
        <f t="shared" si="4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0"/>
        <v>0</v>
      </c>
      <c r="I111" s="445"/>
      <c r="J111" s="445"/>
      <c r="K111" s="445"/>
      <c r="L111" s="445"/>
      <c r="M111" s="229">
        <f t="shared" si="4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0"/>
        <v>0</v>
      </c>
      <c r="I112" s="442"/>
      <c r="J112" s="442"/>
      <c r="K112" s="442"/>
      <c r="L112" s="442"/>
      <c r="M112" s="229">
        <f t="shared" si="4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0"/>
        <v>0</v>
      </c>
      <c r="I113" s="442"/>
      <c r="J113" s="442"/>
      <c r="K113" s="442"/>
      <c r="L113" s="442"/>
      <c r="M113" s="229">
        <f t="shared" si="4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0"/>
        <v>0</v>
      </c>
      <c r="I114" s="442"/>
      <c r="J114" s="442"/>
      <c r="K114" s="442"/>
      <c r="L114" s="442"/>
      <c r="M114" s="229">
        <f t="shared" si="4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0"/>
        <v>0</v>
      </c>
      <c r="I115" s="442"/>
      <c r="J115" s="442"/>
      <c r="K115" s="442"/>
      <c r="L115" s="442"/>
      <c r="M115" s="229">
        <f t="shared" si="4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0"/>
        <v>0</v>
      </c>
      <c r="I116" s="442"/>
      <c r="J116" s="442"/>
      <c r="K116" s="442"/>
      <c r="L116" s="442"/>
      <c r="M116" s="229">
        <f t="shared" si="4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0"/>
        <v>0</v>
      </c>
      <c r="I117" s="442"/>
      <c r="J117" s="442"/>
      <c r="K117" s="442"/>
      <c r="L117" s="442"/>
      <c r="M117" s="229">
        <f t="shared" si="4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0"/>
        <v>0</v>
      </c>
      <c r="I118" s="442"/>
      <c r="J118" s="442"/>
      <c r="K118" s="442"/>
      <c r="L118" s="442"/>
      <c r="M118" s="229">
        <f t="shared" si="4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0"/>
        <v>0</v>
      </c>
      <c r="I119" s="444"/>
      <c r="J119" s="444"/>
      <c r="K119" s="444"/>
      <c r="L119" s="444"/>
      <c r="M119" s="283">
        <f t="shared" si="4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0"/>
        <v>0</v>
      </c>
      <c r="I120" s="445"/>
      <c r="J120" s="445"/>
      <c r="K120" s="445"/>
      <c r="L120" s="445"/>
      <c r="M120" s="229">
        <f t="shared" si="4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0"/>
        <v>0</v>
      </c>
      <c r="I121" s="442"/>
      <c r="J121" s="442"/>
      <c r="K121" s="442"/>
      <c r="L121" s="442"/>
      <c r="M121" s="229">
        <f t="shared" si="4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0"/>
        <v>0</v>
      </c>
      <c r="I122" s="444"/>
      <c r="J122" s="444"/>
      <c r="K122" s="444"/>
      <c r="L122" s="444"/>
      <c r="M122" s="283">
        <f t="shared" si="4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253">
        <f t="shared" si="0"/>
        <v>0</v>
      </c>
      <c r="I123" s="419"/>
      <c r="J123" s="419"/>
      <c r="K123" s="419"/>
      <c r="L123" s="419"/>
      <c r="M123" s="229">
        <f t="shared" si="4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>F124*G124</f>
        <v>0</v>
      </c>
      <c r="I124" s="420"/>
      <c r="J124" s="420"/>
      <c r="K124" s="420"/>
      <c r="L124" s="420"/>
      <c r="M124" s="229">
        <f t="shared" si="4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254">
        <f>F125*G125</f>
        <v>0</v>
      </c>
      <c r="I125" s="421"/>
      <c r="J125" s="421"/>
      <c r="K125" s="421"/>
      <c r="L125" s="421"/>
      <c r="M125" s="283">
        <f t="shared" si="4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20"/>
      <c r="J126" s="220"/>
      <c r="K126" s="220"/>
      <c r="L126" s="220"/>
      <c r="M126" s="226">
        <f t="shared" si="4"/>
        <v>0</v>
      </c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3">
        <f>SUM(I11:I125)</f>
        <v>0</v>
      </c>
      <c r="J127" s="343">
        <f>SUM(J11:J125)</f>
        <v>0</v>
      </c>
      <c r="K127" s="343">
        <f>SUM(K11:K125)</f>
        <v>0</v>
      </c>
      <c r="L127" s="343">
        <f>SUM(L11:L125)</f>
        <v>0</v>
      </c>
      <c r="M127" s="279">
        <f t="shared" si="4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6"/>
      <c r="M128" s="344"/>
      <c r="N128" s="37"/>
      <c r="O128" s="158"/>
      <c r="Q128" s="165"/>
    </row>
    <row r="129" spans="2:18" x14ac:dyDescent="0.2">
      <c r="F129" s="38"/>
      <c r="H129" s="36"/>
      <c r="I129" s="36"/>
      <c r="J129" s="36"/>
      <c r="K129" s="36"/>
      <c r="L129" s="36"/>
      <c r="M129" s="344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6"/>
      <c r="M130" s="344"/>
      <c r="N130" s="37"/>
      <c r="O130" s="158"/>
      <c r="Q130" s="165"/>
    </row>
    <row r="131" spans="2:18" ht="30" customHeight="1" thickBot="1" x14ac:dyDescent="0.25">
      <c r="B131" s="394" t="s">
        <v>95</v>
      </c>
      <c r="C131" s="407"/>
      <c r="D131" s="396"/>
      <c r="E131" s="397"/>
      <c r="F131" s="397"/>
      <c r="G131" s="398"/>
      <c r="H131" s="407"/>
      <c r="I131" s="407"/>
      <c r="J131" s="407"/>
      <c r="K131" s="407"/>
      <c r="L131" s="407"/>
      <c r="M131" s="407"/>
      <c r="N131" s="407"/>
      <c r="O131" s="408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226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2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95" si="5">F134*G134</f>
        <v>0</v>
      </c>
      <c r="I134" s="243"/>
      <c r="J134" s="243"/>
      <c r="K134" s="243"/>
      <c r="L134" s="243"/>
      <c r="M134" s="229">
        <f t="shared" si="4"/>
        <v>0</v>
      </c>
      <c r="N134" s="25">
        <f>H134</f>
        <v>0</v>
      </c>
      <c r="O134" s="40"/>
      <c r="Q134" s="121"/>
      <c r="R134" s="175"/>
    </row>
    <row r="135" spans="2:18" ht="12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5"/>
        <v>0</v>
      </c>
      <c r="I135" s="243"/>
      <c r="J135" s="243"/>
      <c r="K135" s="243"/>
      <c r="L135" s="243"/>
      <c r="M135" s="229">
        <f t="shared" si="4"/>
        <v>0</v>
      </c>
      <c r="N135" s="25">
        <f t="shared" ref="N135:N156" si="6">H135</f>
        <v>0</v>
      </c>
      <c r="O135" s="40"/>
      <c r="Q135" s="121"/>
      <c r="R135" s="175"/>
    </row>
    <row r="136" spans="2:18" ht="12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5"/>
        <v>0</v>
      </c>
      <c r="I136" s="243"/>
      <c r="J136" s="243"/>
      <c r="K136" s="243"/>
      <c r="L136" s="243"/>
      <c r="M136" s="229">
        <f t="shared" si="4"/>
        <v>0</v>
      </c>
      <c r="N136" s="25">
        <f t="shared" si="6"/>
        <v>0</v>
      </c>
      <c r="O136" s="40"/>
      <c r="Q136" s="173"/>
      <c r="R136" s="175"/>
    </row>
    <row r="137" spans="2:18" ht="12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5"/>
        <v>0</v>
      </c>
      <c r="I137" s="243"/>
      <c r="J137" s="243"/>
      <c r="K137" s="243"/>
      <c r="L137" s="243"/>
      <c r="M137" s="229">
        <f t="shared" si="4"/>
        <v>0</v>
      </c>
      <c r="N137" s="25">
        <f t="shared" si="6"/>
        <v>0</v>
      </c>
      <c r="O137" s="40"/>
      <c r="Q137" s="121"/>
      <c r="R137" s="175"/>
    </row>
    <row r="138" spans="2:18" ht="12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5"/>
        <v>0</v>
      </c>
      <c r="I138" s="243"/>
      <c r="J138" s="243"/>
      <c r="K138" s="243"/>
      <c r="L138" s="243"/>
      <c r="M138" s="229">
        <f t="shared" ref="M138:M201" si="7">+SUM(I138:L138)</f>
        <v>0</v>
      </c>
      <c r="N138" s="25">
        <f t="shared" si="6"/>
        <v>0</v>
      </c>
      <c r="O138" s="40"/>
      <c r="Q138" s="121"/>
      <c r="R138" s="175"/>
    </row>
    <row r="139" spans="2:18" ht="12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5"/>
        <v>0</v>
      </c>
      <c r="I139" s="243"/>
      <c r="J139" s="243"/>
      <c r="K139" s="243"/>
      <c r="L139" s="243"/>
      <c r="M139" s="229">
        <f t="shared" si="7"/>
        <v>0</v>
      </c>
      <c r="N139" s="25">
        <f t="shared" si="6"/>
        <v>0</v>
      </c>
      <c r="O139" s="40"/>
      <c r="Q139" s="121"/>
      <c r="R139" s="175"/>
    </row>
    <row r="140" spans="2:18" ht="12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5"/>
        <v>0</v>
      </c>
      <c r="I140" s="243"/>
      <c r="J140" s="243"/>
      <c r="K140" s="243"/>
      <c r="L140" s="243"/>
      <c r="M140" s="229">
        <f t="shared" si="7"/>
        <v>0</v>
      </c>
      <c r="N140" s="25">
        <f t="shared" si="6"/>
        <v>0</v>
      </c>
      <c r="O140" s="40"/>
      <c r="Q140" s="121"/>
      <c r="R140" s="175"/>
    </row>
    <row r="141" spans="2:18" ht="12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5"/>
        <v>0</v>
      </c>
      <c r="I141" s="243"/>
      <c r="J141" s="243"/>
      <c r="K141" s="243"/>
      <c r="L141" s="243"/>
      <c r="M141" s="229">
        <f t="shared" si="7"/>
        <v>0</v>
      </c>
      <c r="N141" s="25">
        <f t="shared" si="6"/>
        <v>0</v>
      </c>
      <c r="O141" s="40"/>
      <c r="Q141" s="121"/>
      <c r="R141" s="175"/>
    </row>
    <row r="142" spans="2:18" ht="12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5"/>
        <v>0</v>
      </c>
      <c r="I142" s="243"/>
      <c r="J142" s="243"/>
      <c r="K142" s="243"/>
      <c r="L142" s="243"/>
      <c r="M142" s="229">
        <f t="shared" si="7"/>
        <v>0</v>
      </c>
      <c r="N142" s="25">
        <f t="shared" si="6"/>
        <v>0</v>
      </c>
      <c r="O142" s="40"/>
      <c r="Q142" s="121"/>
      <c r="R142" s="175"/>
    </row>
    <row r="143" spans="2:18" ht="12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5"/>
        <v>0</v>
      </c>
      <c r="I143" s="243"/>
      <c r="J143" s="243"/>
      <c r="K143" s="243"/>
      <c r="L143" s="243"/>
      <c r="M143" s="229">
        <f t="shared" si="7"/>
        <v>0</v>
      </c>
      <c r="N143" s="25">
        <f t="shared" si="6"/>
        <v>0</v>
      </c>
      <c r="O143" s="40"/>
      <c r="Q143" s="121"/>
      <c r="R143" s="175"/>
    </row>
    <row r="144" spans="2:18" ht="12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5"/>
        <v>0</v>
      </c>
      <c r="I144" s="243"/>
      <c r="J144" s="243"/>
      <c r="K144" s="243"/>
      <c r="L144" s="243"/>
      <c r="M144" s="229">
        <f t="shared" si="7"/>
        <v>0</v>
      </c>
      <c r="N144" s="25">
        <f t="shared" si="6"/>
        <v>0</v>
      </c>
      <c r="O144" s="40"/>
      <c r="Q144" s="121"/>
      <c r="R144" s="175"/>
    </row>
    <row r="145" spans="2:18" ht="12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5"/>
        <v>0</v>
      </c>
      <c r="I145" s="243"/>
      <c r="J145" s="243"/>
      <c r="K145" s="243"/>
      <c r="L145" s="243"/>
      <c r="M145" s="229">
        <f t="shared" si="7"/>
        <v>0</v>
      </c>
      <c r="N145" s="25">
        <f t="shared" si="6"/>
        <v>0</v>
      </c>
      <c r="O145" s="40"/>
      <c r="Q145" s="121"/>
      <c r="R145" s="175"/>
    </row>
    <row r="146" spans="2:18" ht="12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5"/>
        <v>0</v>
      </c>
      <c r="I146" s="243"/>
      <c r="J146" s="243"/>
      <c r="K146" s="243"/>
      <c r="L146" s="243"/>
      <c r="M146" s="229">
        <f t="shared" si="7"/>
        <v>0</v>
      </c>
      <c r="N146" s="25">
        <f t="shared" si="6"/>
        <v>0</v>
      </c>
      <c r="O146" s="40"/>
      <c r="Q146" s="121"/>
      <c r="R146" s="175"/>
    </row>
    <row r="147" spans="2:18" ht="12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5"/>
        <v>0</v>
      </c>
      <c r="I147" s="243"/>
      <c r="J147" s="243"/>
      <c r="K147" s="243"/>
      <c r="L147" s="243"/>
      <c r="M147" s="229">
        <f t="shared" si="7"/>
        <v>0</v>
      </c>
      <c r="N147" s="25">
        <f t="shared" si="6"/>
        <v>0</v>
      </c>
      <c r="O147" s="40"/>
      <c r="Q147" s="121"/>
      <c r="R147" s="175"/>
    </row>
    <row r="148" spans="2:18" ht="12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5"/>
        <v>0</v>
      </c>
      <c r="I148" s="243"/>
      <c r="J148" s="243"/>
      <c r="K148" s="243"/>
      <c r="L148" s="243"/>
      <c r="M148" s="229">
        <f t="shared" si="7"/>
        <v>0</v>
      </c>
      <c r="N148" s="25">
        <f t="shared" si="6"/>
        <v>0</v>
      </c>
      <c r="O148" s="40"/>
      <c r="Q148" s="121"/>
      <c r="R148" s="175"/>
    </row>
    <row r="149" spans="2:18" ht="12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5"/>
        <v>0</v>
      </c>
      <c r="I149" s="243"/>
      <c r="J149" s="243"/>
      <c r="K149" s="243"/>
      <c r="L149" s="243"/>
      <c r="M149" s="229">
        <f t="shared" si="7"/>
        <v>0</v>
      </c>
      <c r="N149" s="25">
        <f t="shared" si="6"/>
        <v>0</v>
      </c>
      <c r="O149" s="40"/>
      <c r="Q149" s="121"/>
      <c r="R149" s="175"/>
    </row>
    <row r="150" spans="2:18" ht="12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5"/>
        <v>0</v>
      </c>
      <c r="I150" s="243"/>
      <c r="J150" s="243"/>
      <c r="K150" s="243"/>
      <c r="L150" s="243"/>
      <c r="M150" s="229">
        <f t="shared" si="7"/>
        <v>0</v>
      </c>
      <c r="N150" s="25">
        <f t="shared" si="6"/>
        <v>0</v>
      </c>
      <c r="O150" s="40"/>
      <c r="Q150" s="121"/>
      <c r="R150" s="175"/>
    </row>
    <row r="151" spans="2:18" ht="12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5"/>
        <v>0</v>
      </c>
      <c r="I151" s="243"/>
      <c r="J151" s="243"/>
      <c r="K151" s="243"/>
      <c r="L151" s="243"/>
      <c r="M151" s="229">
        <f t="shared" si="7"/>
        <v>0</v>
      </c>
      <c r="N151" s="25">
        <f t="shared" si="6"/>
        <v>0</v>
      </c>
      <c r="O151" s="40"/>
      <c r="Q151" s="121"/>
      <c r="R151" s="175"/>
    </row>
    <row r="152" spans="2:18" ht="12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5"/>
        <v>0</v>
      </c>
      <c r="I152" s="243"/>
      <c r="J152" s="243"/>
      <c r="K152" s="243"/>
      <c r="L152" s="243"/>
      <c r="M152" s="229">
        <f t="shared" si="7"/>
        <v>0</v>
      </c>
      <c r="N152" s="25">
        <f t="shared" si="6"/>
        <v>0</v>
      </c>
      <c r="O152" s="40"/>
      <c r="Q152" s="121"/>
      <c r="R152" s="175"/>
    </row>
    <row r="153" spans="2:18" ht="12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5"/>
        <v>0</v>
      </c>
      <c r="I153" s="243"/>
      <c r="J153" s="243"/>
      <c r="K153" s="243"/>
      <c r="L153" s="243"/>
      <c r="M153" s="229">
        <f t="shared" si="7"/>
        <v>0</v>
      </c>
      <c r="N153" s="25">
        <f t="shared" si="6"/>
        <v>0</v>
      </c>
      <c r="O153" s="40"/>
      <c r="Q153" s="121"/>
      <c r="R153" s="175"/>
    </row>
    <row r="154" spans="2:18" ht="12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5"/>
        <v>0</v>
      </c>
      <c r="I154" s="243"/>
      <c r="J154" s="243"/>
      <c r="K154" s="243"/>
      <c r="L154" s="243"/>
      <c r="M154" s="229">
        <f t="shared" si="7"/>
        <v>0</v>
      </c>
      <c r="N154" s="25">
        <f t="shared" si="6"/>
        <v>0</v>
      </c>
      <c r="O154" s="40"/>
      <c r="Q154" s="121"/>
      <c r="R154" s="175"/>
    </row>
    <row r="155" spans="2:18" ht="12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5"/>
        <v>0</v>
      </c>
      <c r="I155" s="243"/>
      <c r="J155" s="243"/>
      <c r="K155" s="243"/>
      <c r="L155" s="243"/>
      <c r="M155" s="229">
        <f t="shared" si="7"/>
        <v>0</v>
      </c>
      <c r="N155" s="25">
        <f t="shared" si="6"/>
        <v>0</v>
      </c>
      <c r="O155" s="40"/>
      <c r="Q155" s="121"/>
      <c r="R155" s="175"/>
    </row>
    <row r="156" spans="2:18" x14ac:dyDescent="0.2">
      <c r="B156" s="565"/>
      <c r="C156" s="274" t="s">
        <v>114</v>
      </c>
      <c r="D156" s="306"/>
      <c r="E156" s="245"/>
      <c r="F156" s="307"/>
      <c r="G156" s="307"/>
      <c r="H156" s="25">
        <f>F156*G156</f>
        <v>0</v>
      </c>
      <c r="I156" s="243"/>
      <c r="J156" s="243"/>
      <c r="K156" s="243"/>
      <c r="L156" s="243"/>
      <c r="M156" s="229">
        <f t="shared" si="7"/>
        <v>0</v>
      </c>
      <c r="N156" s="25">
        <f t="shared" si="6"/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5"/>
        <v>0</v>
      </c>
      <c r="I157" s="243"/>
      <c r="J157" s="243"/>
      <c r="K157" s="243"/>
      <c r="L157" s="243"/>
      <c r="M157" s="229">
        <f t="shared" si="7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5"/>
        <v>0</v>
      </c>
      <c r="I158" s="243"/>
      <c r="J158" s="243"/>
      <c r="K158" s="243"/>
      <c r="L158" s="243"/>
      <c r="M158" s="229">
        <f t="shared" si="7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5"/>
        <v>0</v>
      </c>
      <c r="I159" s="243"/>
      <c r="J159" s="243"/>
      <c r="K159" s="243"/>
      <c r="L159" s="243"/>
      <c r="M159" s="229">
        <f t="shared" si="7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5"/>
        <v>0</v>
      </c>
      <c r="I160" s="243"/>
      <c r="J160" s="243"/>
      <c r="K160" s="243"/>
      <c r="L160" s="243"/>
      <c r="M160" s="229">
        <f t="shared" si="7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5"/>
        <v>0</v>
      </c>
      <c r="I161" s="243"/>
      <c r="J161" s="243"/>
      <c r="K161" s="243"/>
      <c r="L161" s="243"/>
      <c r="M161" s="229">
        <f t="shared" si="7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5"/>
        <v>0</v>
      </c>
      <c r="I162" s="243"/>
      <c r="J162" s="243"/>
      <c r="K162" s="243"/>
      <c r="L162" s="243"/>
      <c r="M162" s="229">
        <f t="shared" si="7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5"/>
        <v>0</v>
      </c>
      <c r="I163" s="243"/>
      <c r="J163" s="243"/>
      <c r="K163" s="243"/>
      <c r="L163" s="243"/>
      <c r="M163" s="229">
        <f t="shared" si="7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 t="shared" si="5"/>
        <v>0</v>
      </c>
      <c r="I164" s="243"/>
      <c r="J164" s="243"/>
      <c r="K164" s="243"/>
      <c r="L164" s="243"/>
      <c r="M164" s="229">
        <f t="shared" si="7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5"/>
        <v>0</v>
      </c>
      <c r="I165" s="243"/>
      <c r="J165" s="243"/>
      <c r="K165" s="243"/>
      <c r="L165" s="243"/>
      <c r="M165" s="229">
        <f t="shared" si="7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5"/>
        <v>0</v>
      </c>
      <c r="I166" s="446"/>
      <c r="J166" s="446"/>
      <c r="K166" s="446"/>
      <c r="L166" s="446"/>
      <c r="M166" s="283">
        <f t="shared" si="7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5"/>
        <v>0</v>
      </c>
      <c r="I167" s="243"/>
      <c r="J167" s="243"/>
      <c r="K167" s="243"/>
      <c r="L167" s="243"/>
      <c r="M167" s="284">
        <f t="shared" si="7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5"/>
        <v>0</v>
      </c>
      <c r="I168" s="243"/>
      <c r="J168" s="243"/>
      <c r="K168" s="243"/>
      <c r="L168" s="243"/>
      <c r="M168" s="229">
        <f t="shared" si="7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6"/>
      <c r="E169" s="245"/>
      <c r="F169" s="307"/>
      <c r="G169" s="307"/>
      <c r="H169" s="25">
        <f t="shared" si="5"/>
        <v>0</v>
      </c>
      <c r="I169" s="243"/>
      <c r="J169" s="243"/>
      <c r="K169" s="243"/>
      <c r="L169" s="243"/>
      <c r="M169" s="229">
        <f t="shared" si="7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6"/>
      <c r="E170" s="245"/>
      <c r="F170" s="307"/>
      <c r="G170" s="307"/>
      <c r="H170" s="25">
        <f t="shared" si="5"/>
        <v>0</v>
      </c>
      <c r="I170" s="243"/>
      <c r="J170" s="243"/>
      <c r="K170" s="243"/>
      <c r="L170" s="243"/>
      <c r="M170" s="229">
        <f t="shared" si="7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6"/>
      <c r="E171" s="245"/>
      <c r="F171" s="307"/>
      <c r="G171" s="307"/>
      <c r="H171" s="25">
        <f t="shared" si="5"/>
        <v>0</v>
      </c>
      <c r="I171" s="243"/>
      <c r="J171" s="243"/>
      <c r="K171" s="243"/>
      <c r="L171" s="243"/>
      <c r="M171" s="229">
        <f t="shared" si="7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5"/>
        <v>0</v>
      </c>
      <c r="I172" s="243"/>
      <c r="J172" s="243"/>
      <c r="K172" s="243"/>
      <c r="L172" s="243"/>
      <c r="M172" s="229">
        <f t="shared" si="7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5"/>
        <v>0</v>
      </c>
      <c r="I173" s="243"/>
      <c r="J173" s="243"/>
      <c r="K173" s="243"/>
      <c r="L173" s="243"/>
      <c r="M173" s="229">
        <f t="shared" si="7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5"/>
        <v>0</v>
      </c>
      <c r="I174" s="243"/>
      <c r="J174" s="243"/>
      <c r="K174" s="243"/>
      <c r="L174" s="243"/>
      <c r="M174" s="229">
        <f t="shared" si="7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 t="shared" si="5"/>
        <v>0</v>
      </c>
      <c r="I175" s="243"/>
      <c r="J175" s="243"/>
      <c r="K175" s="243"/>
      <c r="L175" s="243"/>
      <c r="M175" s="229">
        <f t="shared" si="7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5"/>
        <v>0</v>
      </c>
      <c r="I176" s="243"/>
      <c r="J176" s="243"/>
      <c r="K176" s="243"/>
      <c r="L176" s="243"/>
      <c r="M176" s="229">
        <f t="shared" si="7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5"/>
        <v>0</v>
      </c>
      <c r="I177" s="243"/>
      <c r="J177" s="243"/>
      <c r="K177" s="243"/>
      <c r="L177" s="243"/>
      <c r="M177" s="229">
        <f t="shared" si="7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5"/>
        <v>0</v>
      </c>
      <c r="I178" s="243"/>
      <c r="J178" s="243"/>
      <c r="K178" s="243"/>
      <c r="L178" s="243"/>
      <c r="M178" s="229">
        <f t="shared" si="7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5"/>
        <v>0</v>
      </c>
      <c r="I179" s="243"/>
      <c r="J179" s="243"/>
      <c r="K179" s="243"/>
      <c r="L179" s="243"/>
      <c r="M179" s="229">
        <f t="shared" si="7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5"/>
        <v>0</v>
      </c>
      <c r="I180" s="243"/>
      <c r="J180" s="243"/>
      <c r="K180" s="243"/>
      <c r="L180" s="243"/>
      <c r="M180" s="229">
        <f t="shared" si="7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5"/>
        <v>0</v>
      </c>
      <c r="I181" s="243"/>
      <c r="J181" s="243"/>
      <c r="K181" s="243"/>
      <c r="L181" s="243"/>
      <c r="M181" s="229">
        <f t="shared" si="7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5"/>
        <v>0</v>
      </c>
      <c r="I182" s="243"/>
      <c r="J182" s="243"/>
      <c r="K182" s="243"/>
      <c r="L182" s="243"/>
      <c r="M182" s="229">
        <f t="shared" si="7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5"/>
        <v>0</v>
      </c>
      <c r="I183" s="243"/>
      <c r="J183" s="243"/>
      <c r="K183" s="243"/>
      <c r="L183" s="243"/>
      <c r="M183" s="229">
        <f t="shared" si="7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5"/>
        <v>0</v>
      </c>
      <c r="I184" s="243"/>
      <c r="J184" s="243"/>
      <c r="K184" s="243"/>
      <c r="L184" s="243"/>
      <c r="M184" s="229">
        <f t="shared" si="7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5"/>
        <v>0</v>
      </c>
      <c r="I185" s="243"/>
      <c r="J185" s="243"/>
      <c r="K185" s="243"/>
      <c r="L185" s="243"/>
      <c r="M185" s="229">
        <f t="shared" si="7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5"/>
        <v>0</v>
      </c>
      <c r="I186" s="243"/>
      <c r="J186" s="243"/>
      <c r="K186" s="243"/>
      <c r="L186" s="243"/>
      <c r="M186" s="229">
        <f t="shared" si="7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5"/>
        <v>0</v>
      </c>
      <c r="I187" s="243"/>
      <c r="J187" s="243"/>
      <c r="K187" s="243"/>
      <c r="L187" s="243"/>
      <c r="M187" s="229">
        <f t="shared" si="7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5"/>
        <v>0</v>
      </c>
      <c r="I188" s="250"/>
      <c r="J188" s="250"/>
      <c r="K188" s="250"/>
      <c r="L188" s="444"/>
      <c r="M188" s="283">
        <f t="shared" si="7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5"/>
        <v>0</v>
      </c>
      <c r="I189" s="262"/>
      <c r="J189" s="262"/>
      <c r="K189" s="262"/>
      <c r="L189" s="262"/>
      <c r="M189" s="229">
        <f t="shared" si="7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5"/>
        <v>0</v>
      </c>
      <c r="I190" s="243"/>
      <c r="J190" s="243"/>
      <c r="K190" s="243"/>
      <c r="L190" s="243"/>
      <c r="M190" s="229">
        <f t="shared" si="7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 t="shared" si="5"/>
        <v>0</v>
      </c>
      <c r="I191" s="243"/>
      <c r="J191" s="243"/>
      <c r="K191" s="243"/>
      <c r="L191" s="243"/>
      <c r="M191" s="229">
        <f t="shared" si="7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5"/>
        <v>0</v>
      </c>
      <c r="I192" s="243"/>
      <c r="J192" s="243"/>
      <c r="K192" s="243"/>
      <c r="L192" s="243"/>
      <c r="M192" s="229">
        <f t="shared" si="7"/>
        <v>0</v>
      </c>
      <c r="N192" s="37"/>
      <c r="O192" s="40"/>
      <c r="Q192" s="121"/>
      <c r="R192" s="175"/>
    </row>
    <row r="193" spans="2:18" ht="13.5" thickBot="1" x14ac:dyDescent="0.25">
      <c r="B193" s="555"/>
      <c r="C193" s="556"/>
      <c r="D193" s="306"/>
      <c r="E193" s="245"/>
      <c r="F193" s="307"/>
      <c r="G193" s="307"/>
      <c r="H193" s="25">
        <f t="shared" si="5"/>
        <v>0</v>
      </c>
      <c r="I193" s="243"/>
      <c r="J193" s="243"/>
      <c r="K193" s="243"/>
      <c r="L193" s="243"/>
      <c r="M193" s="229">
        <f t="shared" si="7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5"/>
        <v>0</v>
      </c>
      <c r="I194" s="250"/>
      <c r="J194" s="250"/>
      <c r="K194" s="250"/>
      <c r="L194" s="444"/>
      <c r="M194" s="283">
        <f t="shared" si="7"/>
        <v>0</v>
      </c>
      <c r="N194" s="576">
        <f>SUM(H189:H194)</f>
        <v>0</v>
      </c>
      <c r="O194" s="577"/>
      <c r="Q194" s="121"/>
      <c r="R194" s="175"/>
    </row>
    <row r="195" spans="2:18" x14ac:dyDescent="0.2">
      <c r="B195" s="547" t="s">
        <v>7</v>
      </c>
      <c r="C195" s="548"/>
      <c r="D195" s="325"/>
      <c r="E195" s="326"/>
      <c r="F195" s="327"/>
      <c r="G195" s="327"/>
      <c r="H195" s="32">
        <f t="shared" si="5"/>
        <v>0</v>
      </c>
      <c r="I195" s="262"/>
      <c r="J195" s="262"/>
      <c r="K195" s="262"/>
      <c r="L195" s="262"/>
      <c r="M195" s="229">
        <f t="shared" si="7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8">F196*G196</f>
        <v>0</v>
      </c>
      <c r="I196" s="243"/>
      <c r="J196" s="243"/>
      <c r="K196" s="243"/>
      <c r="L196" s="243"/>
      <c r="M196" s="229">
        <f t="shared" si="7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8"/>
        <v>0</v>
      </c>
      <c r="I197" s="243"/>
      <c r="J197" s="243"/>
      <c r="K197" s="243"/>
      <c r="L197" s="243"/>
      <c r="M197" s="229">
        <f t="shared" si="7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8"/>
        <v>0</v>
      </c>
      <c r="I198" s="243"/>
      <c r="J198" s="243"/>
      <c r="K198" s="243"/>
      <c r="L198" s="243"/>
      <c r="M198" s="229">
        <f t="shared" si="7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8"/>
        <v>0</v>
      </c>
      <c r="I199" s="243"/>
      <c r="J199" s="243"/>
      <c r="K199" s="243"/>
      <c r="L199" s="243"/>
      <c r="M199" s="229">
        <f t="shared" si="7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8"/>
        <v>0</v>
      </c>
      <c r="I200" s="243"/>
      <c r="J200" s="243"/>
      <c r="K200" s="243"/>
      <c r="L200" s="243"/>
      <c r="M200" s="229">
        <f t="shared" si="7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8"/>
        <v>0</v>
      </c>
      <c r="I201" s="243"/>
      <c r="J201" s="243"/>
      <c r="K201" s="243"/>
      <c r="L201" s="243"/>
      <c r="M201" s="229">
        <f t="shared" si="7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9">F202*G202</f>
        <v>0</v>
      </c>
      <c r="I202" s="250"/>
      <c r="J202" s="250"/>
      <c r="K202" s="250"/>
      <c r="L202" s="444"/>
      <c r="M202" s="283">
        <f t="shared" ref="M202:M250" si="10">+SUM(I202:L202)</f>
        <v>0</v>
      </c>
      <c r="N202" s="576">
        <f>SUM(H195:H202)</f>
        <v>0</v>
      </c>
      <c r="O202" s="577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9"/>
        <v>0</v>
      </c>
      <c r="I203" s="262"/>
      <c r="J203" s="262"/>
      <c r="K203" s="262"/>
      <c r="L203" s="262"/>
      <c r="M203" s="229">
        <f t="shared" si="10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9"/>
        <v>0</v>
      </c>
      <c r="I204" s="243"/>
      <c r="J204" s="243"/>
      <c r="K204" s="243"/>
      <c r="L204" s="243"/>
      <c r="M204" s="229">
        <f t="shared" si="10"/>
        <v>0</v>
      </c>
      <c r="N204" s="37"/>
      <c r="O204" s="40"/>
      <c r="Q204" s="121"/>
      <c r="R204" s="175"/>
    </row>
    <row r="205" spans="2:18" ht="12.75" customHeight="1" x14ac:dyDescent="0.2">
      <c r="B205" s="549"/>
      <c r="C205" s="550"/>
      <c r="D205" s="306"/>
      <c r="E205" s="245"/>
      <c r="F205" s="307"/>
      <c r="G205" s="307"/>
      <c r="H205" s="25">
        <f t="shared" si="9"/>
        <v>0</v>
      </c>
      <c r="I205" s="243"/>
      <c r="J205" s="243"/>
      <c r="K205" s="243"/>
      <c r="L205" s="243"/>
      <c r="M205" s="229">
        <f t="shared" si="10"/>
        <v>0</v>
      </c>
      <c r="N205" s="37"/>
      <c r="O205" s="40"/>
      <c r="Q205" s="121"/>
      <c r="R205" s="175"/>
    </row>
    <row r="206" spans="2:18" ht="12.75" customHeight="1" x14ac:dyDescent="0.2">
      <c r="B206" s="549"/>
      <c r="C206" s="550"/>
      <c r="D206" s="306"/>
      <c r="E206" s="245"/>
      <c r="F206" s="307"/>
      <c r="G206" s="307"/>
      <c r="H206" s="25">
        <f t="shared" si="9"/>
        <v>0</v>
      </c>
      <c r="I206" s="243"/>
      <c r="J206" s="243"/>
      <c r="K206" s="243"/>
      <c r="L206" s="243"/>
      <c r="M206" s="229">
        <f t="shared" si="10"/>
        <v>0</v>
      </c>
      <c r="N206" s="37"/>
      <c r="O206" s="40"/>
      <c r="Q206" s="121"/>
      <c r="R206" s="175"/>
    </row>
    <row r="207" spans="2:18" ht="12.75" customHeight="1" x14ac:dyDescent="0.2">
      <c r="B207" s="549"/>
      <c r="C207" s="550"/>
      <c r="D207" s="306"/>
      <c r="E207" s="245"/>
      <c r="F207" s="307"/>
      <c r="G207" s="307"/>
      <c r="H207" s="25">
        <f t="shared" si="9"/>
        <v>0</v>
      </c>
      <c r="I207" s="243"/>
      <c r="J207" s="243"/>
      <c r="K207" s="243"/>
      <c r="L207" s="243"/>
      <c r="M207" s="229">
        <f t="shared" si="10"/>
        <v>0</v>
      </c>
      <c r="N207" s="37"/>
      <c r="O207" s="40"/>
      <c r="Q207" s="121"/>
      <c r="R207" s="175"/>
    </row>
    <row r="208" spans="2:18" ht="12.75" customHeight="1" x14ac:dyDescent="0.2">
      <c r="B208" s="549"/>
      <c r="C208" s="550"/>
      <c r="D208" s="306"/>
      <c r="E208" s="245"/>
      <c r="F208" s="307"/>
      <c r="G208" s="307"/>
      <c r="H208" s="25">
        <f t="shared" si="9"/>
        <v>0</v>
      </c>
      <c r="I208" s="243"/>
      <c r="J208" s="243"/>
      <c r="K208" s="243"/>
      <c r="L208" s="243"/>
      <c r="M208" s="229">
        <f t="shared" si="10"/>
        <v>0</v>
      </c>
      <c r="N208" s="37"/>
      <c r="O208" s="40"/>
      <c r="Q208" s="121"/>
      <c r="R208" s="175"/>
    </row>
    <row r="209" spans="2:18" ht="12.75" customHeight="1" x14ac:dyDescent="0.2">
      <c r="B209" s="549"/>
      <c r="C209" s="550"/>
      <c r="D209" s="306"/>
      <c r="E209" s="245"/>
      <c r="F209" s="307"/>
      <c r="G209" s="307"/>
      <c r="H209" s="25">
        <f t="shared" si="9"/>
        <v>0</v>
      </c>
      <c r="I209" s="243"/>
      <c r="J209" s="243"/>
      <c r="K209" s="243"/>
      <c r="L209" s="243"/>
      <c r="M209" s="229">
        <f t="shared" si="10"/>
        <v>0</v>
      </c>
      <c r="N209" s="37"/>
      <c r="O209" s="40"/>
      <c r="Q209" s="121"/>
      <c r="R209" s="175"/>
    </row>
    <row r="210" spans="2:18" ht="12.75" customHeight="1" x14ac:dyDescent="0.2">
      <c r="B210" s="549"/>
      <c r="C210" s="550"/>
      <c r="D210" s="306"/>
      <c r="E210" s="245"/>
      <c r="F210" s="307"/>
      <c r="G210" s="307"/>
      <c r="H210" s="25">
        <f t="shared" si="9"/>
        <v>0</v>
      </c>
      <c r="I210" s="243"/>
      <c r="J210" s="243"/>
      <c r="K210" s="243"/>
      <c r="L210" s="243"/>
      <c r="M210" s="229">
        <f t="shared" si="10"/>
        <v>0</v>
      </c>
      <c r="N210" s="37"/>
      <c r="O210" s="40"/>
      <c r="Q210" s="121"/>
      <c r="R210" s="175"/>
    </row>
    <row r="211" spans="2:18" ht="13.5" customHeight="1" thickBot="1" x14ac:dyDescent="0.25">
      <c r="B211" s="549"/>
      <c r="C211" s="550"/>
      <c r="D211" s="306"/>
      <c r="E211" s="245"/>
      <c r="F211" s="307"/>
      <c r="G211" s="307"/>
      <c r="H211" s="25">
        <f t="shared" si="9"/>
        <v>0</v>
      </c>
      <c r="I211" s="243"/>
      <c r="J211" s="243"/>
      <c r="K211" s="243"/>
      <c r="L211" s="243"/>
      <c r="M211" s="229">
        <f t="shared" si="10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9"/>
        <v>0</v>
      </c>
      <c r="I212" s="250"/>
      <c r="J212" s="250"/>
      <c r="K212" s="250"/>
      <c r="L212" s="444"/>
      <c r="M212" s="283">
        <f t="shared" si="10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9"/>
        <v>0</v>
      </c>
      <c r="I213" s="428"/>
      <c r="J213" s="428"/>
      <c r="K213" s="428"/>
      <c r="L213" s="428"/>
      <c r="M213" s="229">
        <f t="shared" si="10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9"/>
        <v>0</v>
      </c>
      <c r="I214" s="429"/>
      <c r="J214" s="429"/>
      <c r="K214" s="429"/>
      <c r="L214" s="429"/>
      <c r="M214" s="229">
        <f t="shared" si="10"/>
        <v>0</v>
      </c>
      <c r="N214" s="37"/>
      <c r="O214" s="40"/>
      <c r="Q214" s="121"/>
      <c r="R214" s="175"/>
    </row>
    <row r="215" spans="2:18" ht="12.75" customHeight="1" x14ac:dyDescent="0.2">
      <c r="B215" s="555"/>
      <c r="C215" s="556"/>
      <c r="D215" s="413"/>
      <c r="E215" s="414"/>
      <c r="F215" s="415"/>
      <c r="G215" s="415"/>
      <c r="H215" s="178">
        <f t="shared" si="9"/>
        <v>0</v>
      </c>
      <c r="I215" s="429"/>
      <c r="J215" s="429"/>
      <c r="K215" s="429"/>
      <c r="L215" s="429"/>
      <c r="M215" s="229">
        <f t="shared" si="10"/>
        <v>0</v>
      </c>
      <c r="N215" s="37"/>
      <c r="O215" s="40"/>
      <c r="Q215" s="121"/>
      <c r="R215" s="175"/>
    </row>
    <row r="216" spans="2:18" ht="12.75" customHeight="1" x14ac:dyDescent="0.2">
      <c r="B216" s="555"/>
      <c r="C216" s="556"/>
      <c r="D216" s="413"/>
      <c r="E216" s="414"/>
      <c r="F216" s="415"/>
      <c r="G216" s="415"/>
      <c r="H216" s="178">
        <f t="shared" si="9"/>
        <v>0</v>
      </c>
      <c r="I216" s="429"/>
      <c r="J216" s="429"/>
      <c r="K216" s="429"/>
      <c r="L216" s="429"/>
      <c r="M216" s="229">
        <f t="shared" si="10"/>
        <v>0</v>
      </c>
      <c r="N216" s="37"/>
      <c r="O216" s="40"/>
      <c r="Q216" s="121"/>
      <c r="R216" s="175"/>
    </row>
    <row r="217" spans="2:18" ht="12.75" customHeight="1" x14ac:dyDescent="0.2">
      <c r="B217" s="555"/>
      <c r="C217" s="556"/>
      <c r="D217" s="413"/>
      <c r="E217" s="414"/>
      <c r="F217" s="415"/>
      <c r="G217" s="415"/>
      <c r="H217" s="178">
        <f t="shared" si="9"/>
        <v>0</v>
      </c>
      <c r="I217" s="429"/>
      <c r="J217" s="429"/>
      <c r="K217" s="429"/>
      <c r="L217" s="429"/>
      <c r="M217" s="229">
        <f t="shared" si="10"/>
        <v>0</v>
      </c>
      <c r="N217" s="37"/>
      <c r="O217" s="40"/>
      <c r="Q217" s="121"/>
      <c r="R217" s="175"/>
    </row>
    <row r="218" spans="2:18" ht="12.75" customHeight="1" x14ac:dyDescent="0.2">
      <c r="B218" s="555"/>
      <c r="C218" s="556"/>
      <c r="D218" s="413"/>
      <c r="E218" s="414"/>
      <c r="F218" s="415"/>
      <c r="G218" s="415"/>
      <c r="H218" s="178">
        <f t="shared" si="9"/>
        <v>0</v>
      </c>
      <c r="I218" s="429"/>
      <c r="J218" s="429"/>
      <c r="K218" s="429"/>
      <c r="L218" s="429"/>
      <c r="M218" s="229">
        <f t="shared" si="10"/>
        <v>0</v>
      </c>
      <c r="N218" s="37"/>
      <c r="O218" s="40"/>
      <c r="Q218" s="121"/>
      <c r="R218" s="175"/>
    </row>
    <row r="219" spans="2:18" ht="13.5" customHeight="1" thickBot="1" x14ac:dyDescent="0.25">
      <c r="B219" s="555"/>
      <c r="C219" s="556"/>
      <c r="D219" s="413"/>
      <c r="E219" s="414"/>
      <c r="F219" s="415"/>
      <c r="G219" s="415"/>
      <c r="H219" s="178">
        <f t="shared" si="9"/>
        <v>0</v>
      </c>
      <c r="I219" s="429"/>
      <c r="J219" s="429"/>
      <c r="K219" s="429"/>
      <c r="L219" s="429"/>
      <c r="M219" s="229">
        <f t="shared" si="10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9"/>
        <v>0</v>
      </c>
      <c r="I220" s="430"/>
      <c r="J220" s="430"/>
      <c r="K220" s="430"/>
      <c r="L220" s="421"/>
      <c r="M220" s="283">
        <f t="shared" si="10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9"/>
        <v>0</v>
      </c>
      <c r="I221" s="262"/>
      <c r="J221" s="262"/>
      <c r="K221" s="262"/>
      <c r="L221" s="262"/>
      <c r="M221" s="229">
        <f t="shared" si="10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9"/>
        <v>0</v>
      </c>
      <c r="I222" s="243"/>
      <c r="J222" s="243"/>
      <c r="K222" s="243"/>
      <c r="L222" s="243"/>
      <c r="M222" s="229">
        <f t="shared" si="10"/>
        <v>0</v>
      </c>
      <c r="N222" s="37"/>
      <c r="O222" s="40"/>
      <c r="Q222" s="121"/>
      <c r="R222" s="175"/>
    </row>
    <row r="223" spans="2:18" ht="12.75" customHeight="1" x14ac:dyDescent="0.2">
      <c r="B223" s="555"/>
      <c r="C223" s="556"/>
      <c r="D223" s="306"/>
      <c r="E223" s="245"/>
      <c r="F223" s="307"/>
      <c r="G223" s="307"/>
      <c r="H223" s="25">
        <f t="shared" si="9"/>
        <v>0</v>
      </c>
      <c r="I223" s="243"/>
      <c r="J223" s="243"/>
      <c r="K223" s="243"/>
      <c r="L223" s="243"/>
      <c r="M223" s="229">
        <f t="shared" si="10"/>
        <v>0</v>
      </c>
      <c r="N223" s="37"/>
      <c r="O223" s="40"/>
      <c r="Q223" s="121"/>
      <c r="R223" s="175"/>
    </row>
    <row r="224" spans="2:18" ht="12.75" customHeight="1" x14ac:dyDescent="0.2">
      <c r="B224" s="555"/>
      <c r="C224" s="556"/>
      <c r="D224" s="306"/>
      <c r="E224" s="245"/>
      <c r="F224" s="307"/>
      <c r="G224" s="307"/>
      <c r="H224" s="25">
        <f t="shared" si="9"/>
        <v>0</v>
      </c>
      <c r="I224" s="243"/>
      <c r="J224" s="243"/>
      <c r="K224" s="243"/>
      <c r="L224" s="243"/>
      <c r="M224" s="229">
        <f t="shared" si="10"/>
        <v>0</v>
      </c>
      <c r="N224" s="37"/>
      <c r="O224" s="40"/>
      <c r="Q224" s="121"/>
      <c r="R224" s="175"/>
    </row>
    <row r="225" spans="2:18" ht="12.75" customHeight="1" x14ac:dyDescent="0.2">
      <c r="B225" s="555"/>
      <c r="C225" s="556"/>
      <c r="D225" s="306"/>
      <c r="E225" s="245"/>
      <c r="F225" s="307"/>
      <c r="G225" s="307"/>
      <c r="H225" s="25">
        <f t="shared" si="9"/>
        <v>0</v>
      </c>
      <c r="I225" s="243"/>
      <c r="J225" s="243"/>
      <c r="K225" s="243"/>
      <c r="L225" s="243"/>
      <c r="M225" s="229">
        <f t="shared" si="10"/>
        <v>0</v>
      </c>
      <c r="N225" s="37"/>
      <c r="O225" s="40"/>
      <c r="Q225" s="121"/>
      <c r="R225" s="175"/>
    </row>
    <row r="226" spans="2:18" ht="12.75" customHeight="1" x14ac:dyDescent="0.2">
      <c r="B226" s="555"/>
      <c r="C226" s="556"/>
      <c r="D226" s="306"/>
      <c r="E226" s="245"/>
      <c r="F226" s="307"/>
      <c r="G226" s="307"/>
      <c r="H226" s="25">
        <f t="shared" si="9"/>
        <v>0</v>
      </c>
      <c r="I226" s="243"/>
      <c r="J226" s="243"/>
      <c r="K226" s="243"/>
      <c r="L226" s="243"/>
      <c r="M226" s="229">
        <f t="shared" si="10"/>
        <v>0</v>
      </c>
      <c r="N226" s="37"/>
      <c r="O226" s="40"/>
      <c r="Q226" s="121"/>
      <c r="R226" s="175"/>
    </row>
    <row r="227" spans="2:18" ht="13.5" customHeight="1" thickBot="1" x14ac:dyDescent="0.25">
      <c r="B227" s="555"/>
      <c r="C227" s="556"/>
      <c r="D227" s="306"/>
      <c r="E227" s="245"/>
      <c r="F227" s="307"/>
      <c r="G227" s="307"/>
      <c r="H227" s="25">
        <f t="shared" si="9"/>
        <v>0</v>
      </c>
      <c r="I227" s="243"/>
      <c r="J227" s="243"/>
      <c r="K227" s="243"/>
      <c r="L227" s="243"/>
      <c r="M227" s="229">
        <f t="shared" si="10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9"/>
        <v>0</v>
      </c>
      <c r="I228" s="250"/>
      <c r="J228" s="250"/>
      <c r="K228" s="250"/>
      <c r="L228" s="444"/>
      <c r="M228" s="283">
        <f t="shared" si="10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9"/>
        <v>0</v>
      </c>
      <c r="I229" s="262"/>
      <c r="J229" s="262"/>
      <c r="K229" s="262"/>
      <c r="L229" s="262"/>
      <c r="M229" s="229">
        <f t="shared" si="10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9"/>
        <v>0</v>
      </c>
      <c r="I230" s="243"/>
      <c r="J230" s="243"/>
      <c r="K230" s="243"/>
      <c r="L230" s="243"/>
      <c r="M230" s="229">
        <f t="shared" si="10"/>
        <v>0</v>
      </c>
      <c r="N230" s="37"/>
      <c r="O230" s="40"/>
      <c r="Q230" s="121"/>
      <c r="R230" s="175"/>
    </row>
    <row r="231" spans="2:18" ht="12.75" customHeight="1" x14ac:dyDescent="0.2">
      <c r="B231" s="555"/>
      <c r="C231" s="556"/>
      <c r="D231" s="306"/>
      <c r="E231" s="245"/>
      <c r="F231" s="307"/>
      <c r="G231" s="307"/>
      <c r="H231" s="25">
        <f t="shared" si="9"/>
        <v>0</v>
      </c>
      <c r="I231" s="243"/>
      <c r="J231" s="243"/>
      <c r="K231" s="243"/>
      <c r="L231" s="243"/>
      <c r="M231" s="229">
        <f t="shared" si="10"/>
        <v>0</v>
      </c>
      <c r="N231" s="37"/>
      <c r="O231" s="40"/>
      <c r="Q231" s="121"/>
      <c r="R231" s="175"/>
    </row>
    <row r="232" spans="2:18" ht="13.5" customHeight="1" thickBot="1" x14ac:dyDescent="0.25">
      <c r="B232" s="555"/>
      <c r="C232" s="556"/>
      <c r="D232" s="306"/>
      <c r="E232" s="245"/>
      <c r="F232" s="307"/>
      <c r="G232" s="307"/>
      <c r="H232" s="25">
        <f t="shared" si="9"/>
        <v>0</v>
      </c>
      <c r="I232" s="243"/>
      <c r="J232" s="243"/>
      <c r="K232" s="243"/>
      <c r="L232" s="243"/>
      <c r="M232" s="229">
        <f t="shared" si="10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9"/>
        <v>0</v>
      </c>
      <c r="I233" s="250"/>
      <c r="J233" s="250"/>
      <c r="K233" s="250"/>
      <c r="L233" s="444"/>
      <c r="M233" s="283">
        <f t="shared" si="10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9"/>
        <v>0</v>
      </c>
      <c r="I234" s="262"/>
      <c r="J234" s="262"/>
      <c r="K234" s="262"/>
      <c r="L234" s="262"/>
      <c r="M234" s="229">
        <f t="shared" si="10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9"/>
        <v>0</v>
      </c>
      <c r="I235" s="243"/>
      <c r="J235" s="243"/>
      <c r="K235" s="243"/>
      <c r="L235" s="243"/>
      <c r="M235" s="229">
        <f t="shared" si="10"/>
        <v>0</v>
      </c>
      <c r="N235" s="37"/>
      <c r="O235" s="40"/>
      <c r="Q235" s="121"/>
      <c r="R235" s="175"/>
    </row>
    <row r="236" spans="2:18" ht="12.75" customHeight="1" x14ac:dyDescent="0.2">
      <c r="B236" s="555"/>
      <c r="C236" s="556"/>
      <c r="D236" s="306"/>
      <c r="E236" s="245"/>
      <c r="F236" s="307"/>
      <c r="G236" s="307"/>
      <c r="H236" s="25">
        <f t="shared" si="9"/>
        <v>0</v>
      </c>
      <c r="I236" s="243"/>
      <c r="J236" s="243"/>
      <c r="K236" s="243"/>
      <c r="L236" s="243"/>
      <c r="M236" s="229">
        <f t="shared" si="10"/>
        <v>0</v>
      </c>
      <c r="N236" s="37"/>
      <c r="O236" s="40"/>
      <c r="Q236" s="121"/>
      <c r="R236" s="175"/>
    </row>
    <row r="237" spans="2:18" ht="12.75" customHeight="1" x14ac:dyDescent="0.2">
      <c r="B237" s="555"/>
      <c r="C237" s="556"/>
      <c r="D237" s="306"/>
      <c r="E237" s="245"/>
      <c r="F237" s="307"/>
      <c r="G237" s="307"/>
      <c r="H237" s="25">
        <f t="shared" si="9"/>
        <v>0</v>
      </c>
      <c r="I237" s="243"/>
      <c r="J237" s="243"/>
      <c r="K237" s="243"/>
      <c r="L237" s="243"/>
      <c r="M237" s="229">
        <f t="shared" si="10"/>
        <v>0</v>
      </c>
      <c r="N237" s="37"/>
      <c r="O237" s="40"/>
      <c r="Q237" s="121"/>
      <c r="R237" s="175"/>
    </row>
    <row r="238" spans="2:18" ht="12.75" customHeight="1" x14ac:dyDescent="0.2">
      <c r="B238" s="555"/>
      <c r="C238" s="556"/>
      <c r="D238" s="322"/>
      <c r="E238" s="245"/>
      <c r="F238" s="323"/>
      <c r="G238" s="323"/>
      <c r="H238" s="174">
        <f t="shared" si="9"/>
        <v>0</v>
      </c>
      <c r="I238" s="243"/>
      <c r="J238" s="243"/>
      <c r="K238" s="243"/>
      <c r="L238" s="243"/>
      <c r="M238" s="229">
        <f t="shared" si="10"/>
        <v>0</v>
      </c>
      <c r="N238" s="37"/>
      <c r="O238" s="40"/>
      <c r="Q238" s="121"/>
      <c r="R238" s="175"/>
    </row>
    <row r="239" spans="2:18" ht="12.75" customHeight="1" x14ac:dyDescent="0.2">
      <c r="B239" s="555"/>
      <c r="C239" s="556"/>
      <c r="D239" s="322"/>
      <c r="E239" s="324"/>
      <c r="F239" s="323"/>
      <c r="G239" s="323"/>
      <c r="H239" s="174">
        <f t="shared" si="9"/>
        <v>0</v>
      </c>
      <c r="I239" s="243"/>
      <c r="J239" s="243"/>
      <c r="K239" s="243"/>
      <c r="L239" s="243"/>
      <c r="M239" s="229">
        <f t="shared" si="10"/>
        <v>0</v>
      </c>
      <c r="N239" s="37"/>
      <c r="O239" s="40"/>
      <c r="Q239" s="121"/>
      <c r="R239" s="175"/>
    </row>
    <row r="240" spans="2:18" ht="12.75" customHeight="1" x14ac:dyDescent="0.2">
      <c r="B240" s="555"/>
      <c r="C240" s="556"/>
      <c r="D240" s="322"/>
      <c r="E240" s="324"/>
      <c r="F240" s="323"/>
      <c r="G240" s="323"/>
      <c r="H240" s="174">
        <f t="shared" si="9"/>
        <v>0</v>
      </c>
      <c r="I240" s="243"/>
      <c r="J240" s="243"/>
      <c r="K240" s="243"/>
      <c r="L240" s="243"/>
      <c r="M240" s="229">
        <f t="shared" si="10"/>
        <v>0</v>
      </c>
      <c r="N240" s="37"/>
      <c r="O240" s="40"/>
      <c r="Q240" s="121"/>
      <c r="R240" s="175"/>
    </row>
    <row r="241" spans="2:18" ht="13.5" customHeight="1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0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9"/>
        <v>0</v>
      </c>
      <c r="I242" s="250"/>
      <c r="J242" s="250"/>
      <c r="K242" s="250"/>
      <c r="L242" s="444"/>
      <c r="M242" s="283">
        <f t="shared" si="10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9"/>
        <v>0</v>
      </c>
      <c r="I243" s="428"/>
      <c r="J243" s="428"/>
      <c r="K243" s="428"/>
      <c r="L243" s="428"/>
      <c r="M243" s="229">
        <f t="shared" si="10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9"/>
        <v>0</v>
      </c>
      <c r="I244" s="429"/>
      <c r="J244" s="429"/>
      <c r="K244" s="429"/>
      <c r="L244" s="429"/>
      <c r="M244" s="229">
        <f t="shared" si="10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9"/>
        <v>0</v>
      </c>
      <c r="I245" s="430"/>
      <c r="J245" s="430"/>
      <c r="K245" s="430"/>
      <c r="L245" s="421"/>
      <c r="M245" s="283">
        <f t="shared" si="10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9"/>
        <v>0</v>
      </c>
      <c r="I246" s="428"/>
      <c r="J246" s="428"/>
      <c r="K246" s="428"/>
      <c r="L246" s="428"/>
      <c r="M246" s="229">
        <f t="shared" si="10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0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0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7">
        <f t="shared" si="10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85">
        <f>SUM(L134:L248)</f>
        <v>0</v>
      </c>
      <c r="M250" s="285">
        <f t="shared" si="10"/>
        <v>0</v>
      </c>
      <c r="N250" s="578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  <mergeCell ref="N127:O127"/>
    <mergeCell ref="N188:O188"/>
    <mergeCell ref="B90:C97"/>
    <mergeCell ref="N97:O97"/>
    <mergeCell ref="B98:C105"/>
    <mergeCell ref="N105:O105"/>
    <mergeCell ref="B106:C110"/>
    <mergeCell ref="N110:O110"/>
    <mergeCell ref="B111:C119"/>
    <mergeCell ref="N119:O119"/>
    <mergeCell ref="B123:C125"/>
    <mergeCell ref="N125:O125"/>
    <mergeCell ref="N122:O122"/>
    <mergeCell ref="N65:O65"/>
    <mergeCell ref="B66:C71"/>
    <mergeCell ref="B72:C79"/>
    <mergeCell ref="N79:O79"/>
    <mergeCell ref="B80:C89"/>
    <mergeCell ref="N89:O89"/>
    <mergeCell ref="N71:O71"/>
    <mergeCell ref="B189:C194"/>
    <mergeCell ref="N194:O194"/>
    <mergeCell ref="B195:C202"/>
    <mergeCell ref="N202:O202"/>
    <mergeCell ref="B203:C212"/>
    <mergeCell ref="N212:O212"/>
    <mergeCell ref="B213:C220"/>
    <mergeCell ref="N220:O220"/>
    <mergeCell ref="B221:C228"/>
    <mergeCell ref="N228:O228"/>
    <mergeCell ref="B246:C248"/>
    <mergeCell ref="N248:O248"/>
    <mergeCell ref="N250:O250"/>
    <mergeCell ref="B229:C233"/>
    <mergeCell ref="N233:O233"/>
    <mergeCell ref="B234:C242"/>
    <mergeCell ref="N242:O242"/>
    <mergeCell ref="B243:C245"/>
    <mergeCell ref="N245:O245"/>
  </mergeCells>
  <conditionalFormatting sqref="M11:M132 M134:M250">
    <cfRule type="expression" dxfId="9" priority="1" stopIfTrue="1">
      <formula>M11&lt;&gt;H11</formula>
    </cfRule>
  </conditionalFormatting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O30" sqref="O30"/>
    </sheetView>
  </sheetViews>
  <sheetFormatPr baseColWidth="10" defaultColWidth="9.28515625" defaultRowHeight="12.75" outlineLevelCol="1" x14ac:dyDescent="0.2"/>
  <cols>
    <col min="1" max="1" width="3" style="10" customWidth="1"/>
    <col min="2" max="2" width="24.28515625" style="10" customWidth="1"/>
    <col min="3" max="3" width="41.425781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3" width="10.14062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64</v>
      </c>
      <c r="C2" s="561"/>
    </row>
    <row r="3" spans="2:18" x14ac:dyDescent="0.2">
      <c r="B3" s="296"/>
      <c r="C3" s="296"/>
    </row>
    <row r="4" spans="2:18" ht="15" x14ac:dyDescent="0.2">
      <c r="B4" s="281" t="s">
        <v>174</v>
      </c>
      <c r="C4" s="447"/>
      <c r="D4" s="74"/>
    </row>
    <row r="5" spans="2:18" x14ac:dyDescent="0.2">
      <c r="B5" s="9"/>
    </row>
    <row r="6" spans="2:18" ht="25.5" x14ac:dyDescent="0.2">
      <c r="B6" s="211" t="s">
        <v>13</v>
      </c>
      <c r="C6" s="211" t="s">
        <v>14</v>
      </c>
      <c r="D6" s="211" t="s">
        <v>15</v>
      </c>
      <c r="E6" s="211" t="s">
        <v>17</v>
      </c>
      <c r="F6" s="211" t="s">
        <v>12</v>
      </c>
      <c r="G6" s="211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0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9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5.75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123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5.75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5.75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5.75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5.75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5.75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5.75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5.75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5.75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>F19*G19</f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5.75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>F20*G20</f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5.75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>F21*G21</f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5.75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ref="H22:H31" si="3">F22*G22</f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5.75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3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5.75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3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5.75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3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5.75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3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5.75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3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5.75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3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5.75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3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5.75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3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5.75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3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5.75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>F32*G32</f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x14ac:dyDescent="0.2">
      <c r="B33" s="565"/>
      <c r="C33" s="274" t="s">
        <v>114</v>
      </c>
      <c r="D33" s="306"/>
      <c r="E33" s="245"/>
      <c r="F33" s="307"/>
      <c r="G33" s="307"/>
      <c r="H33" s="25">
        <f>F33*G33</f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>F41*G41</f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si="0"/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0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0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0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0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0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0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0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0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0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0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0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0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0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0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0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0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0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0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0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0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0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0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0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0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0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0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0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0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ht="12.75" customHeight="1" x14ac:dyDescent="0.2">
      <c r="B72" s="547" t="s">
        <v>7</v>
      </c>
      <c r="C72" s="548"/>
      <c r="D72" s="325"/>
      <c r="E72" s="326"/>
      <c r="F72" s="327"/>
      <c r="G72" s="327"/>
      <c r="H72" s="32">
        <f t="shared" si="0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0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0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si="0"/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0"/>
        <v>0</v>
      </c>
      <c r="I76" s="442"/>
      <c r="J76" s="442"/>
      <c r="K76" s="442"/>
      <c r="L76" s="442"/>
      <c r="M76" s="229">
        <f t="shared" ref="M76:M137" si="4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0"/>
        <v>0</v>
      </c>
      <c r="I77" s="442"/>
      <c r="J77" s="442"/>
      <c r="K77" s="442"/>
      <c r="L77" s="442"/>
      <c r="M77" s="229">
        <f t="shared" si="4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0"/>
        <v>0</v>
      </c>
      <c r="I78" s="442"/>
      <c r="J78" s="442"/>
      <c r="K78" s="442"/>
      <c r="L78" s="442"/>
      <c r="M78" s="229">
        <f t="shared" si="4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0"/>
        <v>0</v>
      </c>
      <c r="I79" s="444"/>
      <c r="J79" s="444"/>
      <c r="K79" s="444"/>
      <c r="L79" s="444"/>
      <c r="M79" s="283">
        <f t="shared" si="4"/>
        <v>0</v>
      </c>
      <c r="N79" s="571">
        <f>SUM(H72:H79)</f>
        <v>0</v>
      </c>
      <c r="O79" s="574"/>
      <c r="P79" s="159"/>
      <c r="Q79" s="122"/>
      <c r="R79" s="175"/>
    </row>
    <row r="80" spans="2:18" ht="12.75" customHeight="1" x14ac:dyDescent="0.2">
      <c r="B80" s="547" t="s">
        <v>8</v>
      </c>
      <c r="C80" s="548"/>
      <c r="D80" s="316"/>
      <c r="E80" s="317"/>
      <c r="F80" s="318"/>
      <c r="G80" s="318"/>
      <c r="H80" s="33">
        <f t="shared" si="0"/>
        <v>0</v>
      </c>
      <c r="I80" s="445"/>
      <c r="J80" s="445"/>
      <c r="K80" s="445"/>
      <c r="L80" s="445"/>
      <c r="M80" s="229">
        <f t="shared" si="4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0"/>
        <v>0</v>
      </c>
      <c r="I81" s="442"/>
      <c r="J81" s="442"/>
      <c r="K81" s="442"/>
      <c r="L81" s="442"/>
      <c r="M81" s="229">
        <f t="shared" si="4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0"/>
        <v>0</v>
      </c>
      <c r="I82" s="442"/>
      <c r="J82" s="442"/>
      <c r="K82" s="442"/>
      <c r="L82" s="442"/>
      <c r="M82" s="229">
        <f t="shared" si="4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0"/>
        <v>0</v>
      </c>
      <c r="I83" s="442"/>
      <c r="J83" s="442"/>
      <c r="K83" s="442"/>
      <c r="L83" s="442"/>
      <c r="M83" s="229">
        <f t="shared" si="4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0"/>
        <v>0</v>
      </c>
      <c r="I84" s="442"/>
      <c r="J84" s="442"/>
      <c r="K84" s="442"/>
      <c r="L84" s="442"/>
      <c r="M84" s="229">
        <f t="shared" si="4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0"/>
        <v>0</v>
      </c>
      <c r="I85" s="442"/>
      <c r="J85" s="442"/>
      <c r="K85" s="442"/>
      <c r="L85" s="442"/>
      <c r="M85" s="229">
        <f t="shared" si="4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0"/>
        <v>0</v>
      </c>
      <c r="I86" s="442"/>
      <c r="J86" s="442"/>
      <c r="K86" s="442"/>
      <c r="L86" s="442"/>
      <c r="M86" s="229">
        <f t="shared" si="4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0"/>
        <v>0</v>
      </c>
      <c r="I87" s="442"/>
      <c r="J87" s="442"/>
      <c r="K87" s="442"/>
      <c r="L87" s="442"/>
      <c r="M87" s="229">
        <f t="shared" si="4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0"/>
        <v>0</v>
      </c>
      <c r="I88" s="442"/>
      <c r="J88" s="442"/>
      <c r="K88" s="442"/>
      <c r="L88" s="442"/>
      <c r="M88" s="229">
        <f t="shared" si="4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0"/>
        <v>0</v>
      </c>
      <c r="I89" s="444"/>
      <c r="J89" s="444"/>
      <c r="K89" s="444"/>
      <c r="L89" s="444"/>
      <c r="M89" s="283">
        <f t="shared" si="4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0"/>
        <v>0</v>
      </c>
      <c r="I90" s="445"/>
      <c r="J90" s="445"/>
      <c r="K90" s="445"/>
      <c r="L90" s="445"/>
      <c r="M90" s="229">
        <f t="shared" si="4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0"/>
        <v>0</v>
      </c>
      <c r="I91" s="442"/>
      <c r="J91" s="442"/>
      <c r="K91" s="442"/>
      <c r="L91" s="442"/>
      <c r="M91" s="229">
        <f t="shared" si="4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0"/>
        <v>0</v>
      </c>
      <c r="I92" s="442"/>
      <c r="J92" s="442"/>
      <c r="K92" s="442"/>
      <c r="L92" s="442"/>
      <c r="M92" s="229">
        <f t="shared" si="4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0"/>
        <v>0</v>
      </c>
      <c r="I93" s="442"/>
      <c r="J93" s="442"/>
      <c r="K93" s="442"/>
      <c r="L93" s="442"/>
      <c r="M93" s="229">
        <f t="shared" si="4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0"/>
        <v>0</v>
      </c>
      <c r="I94" s="442"/>
      <c r="J94" s="442"/>
      <c r="K94" s="442"/>
      <c r="L94" s="442"/>
      <c r="M94" s="229">
        <f t="shared" si="4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0"/>
        <v>0</v>
      </c>
      <c r="I95" s="442"/>
      <c r="J95" s="442"/>
      <c r="K95" s="442"/>
      <c r="L95" s="442"/>
      <c r="M95" s="229">
        <f t="shared" si="4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0"/>
        <v>0</v>
      </c>
      <c r="I96" s="442"/>
      <c r="J96" s="442"/>
      <c r="K96" s="442"/>
      <c r="L96" s="442"/>
      <c r="M96" s="229">
        <f t="shared" si="4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0"/>
        <v>0</v>
      </c>
      <c r="I97" s="444"/>
      <c r="J97" s="444"/>
      <c r="K97" s="444"/>
      <c r="L97" s="444"/>
      <c r="M97" s="283">
        <f t="shared" si="4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0"/>
        <v>0</v>
      </c>
      <c r="I98" s="445"/>
      <c r="J98" s="445"/>
      <c r="K98" s="445"/>
      <c r="L98" s="445"/>
      <c r="M98" s="229">
        <f t="shared" si="4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0"/>
        <v>0</v>
      </c>
      <c r="I99" s="442"/>
      <c r="J99" s="442"/>
      <c r="K99" s="442"/>
      <c r="L99" s="442"/>
      <c r="M99" s="229">
        <f t="shared" si="4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0"/>
        <v>0</v>
      </c>
      <c r="I100" s="442"/>
      <c r="J100" s="442"/>
      <c r="K100" s="442"/>
      <c r="L100" s="442"/>
      <c r="M100" s="229">
        <f t="shared" si="4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0"/>
        <v>0</v>
      </c>
      <c r="I101" s="442"/>
      <c r="J101" s="442"/>
      <c r="K101" s="442"/>
      <c r="L101" s="442"/>
      <c r="M101" s="229">
        <f t="shared" si="4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0"/>
        <v>0</v>
      </c>
      <c r="I102" s="442"/>
      <c r="J102" s="442"/>
      <c r="K102" s="442"/>
      <c r="L102" s="442"/>
      <c r="M102" s="229">
        <f t="shared" si="4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>F103*G103</f>
        <v>0</v>
      </c>
      <c r="I103" s="442"/>
      <c r="J103" s="442"/>
      <c r="K103" s="442"/>
      <c r="L103" s="442"/>
      <c r="M103" s="229">
        <f t="shared" si="4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0"/>
        <v>0</v>
      </c>
      <c r="I104" s="442"/>
      <c r="J104" s="442"/>
      <c r="K104" s="442"/>
      <c r="L104" s="442"/>
      <c r="M104" s="229">
        <f t="shared" si="4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0"/>
        <v>0</v>
      </c>
      <c r="I105" s="444"/>
      <c r="J105" s="444"/>
      <c r="K105" s="444"/>
      <c r="L105" s="444"/>
      <c r="M105" s="283">
        <f t="shared" si="4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0"/>
        <v>0</v>
      </c>
      <c r="I106" s="445"/>
      <c r="J106" s="445"/>
      <c r="K106" s="445"/>
      <c r="L106" s="445"/>
      <c r="M106" s="229">
        <f t="shared" si="4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si="0"/>
        <v>0</v>
      </c>
      <c r="I107" s="442"/>
      <c r="J107" s="442"/>
      <c r="K107" s="442"/>
      <c r="L107" s="442"/>
      <c r="M107" s="229">
        <f t="shared" si="4"/>
        <v>0</v>
      </c>
      <c r="N107" s="37"/>
      <c r="O107" s="40"/>
      <c r="P107" s="158"/>
      <c r="Q107" s="121"/>
      <c r="R107" s="175"/>
    </row>
    <row r="108" spans="2:18" ht="12.75" customHeight="1" x14ac:dyDescent="0.2">
      <c r="B108" s="555"/>
      <c r="C108" s="556"/>
      <c r="D108" s="306"/>
      <c r="E108" s="245"/>
      <c r="F108" s="307"/>
      <c r="G108" s="307"/>
      <c r="H108" s="25">
        <f t="shared" si="0"/>
        <v>0</v>
      </c>
      <c r="I108" s="442"/>
      <c r="J108" s="442"/>
      <c r="K108" s="442"/>
      <c r="L108" s="442"/>
      <c r="M108" s="229">
        <f t="shared" si="4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0"/>
        <v>0</v>
      </c>
      <c r="I109" s="442"/>
      <c r="J109" s="442"/>
      <c r="K109" s="442"/>
      <c r="L109" s="442"/>
      <c r="M109" s="229">
        <f t="shared" si="4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0"/>
        <v>0</v>
      </c>
      <c r="I110" s="444"/>
      <c r="J110" s="444"/>
      <c r="K110" s="444"/>
      <c r="L110" s="444"/>
      <c r="M110" s="283">
        <f t="shared" si="4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0"/>
        <v>0</v>
      </c>
      <c r="I111" s="445"/>
      <c r="J111" s="445"/>
      <c r="K111" s="445"/>
      <c r="L111" s="445"/>
      <c r="M111" s="229">
        <f t="shared" si="4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0"/>
        <v>0</v>
      </c>
      <c r="I112" s="442"/>
      <c r="J112" s="442"/>
      <c r="K112" s="442"/>
      <c r="L112" s="442"/>
      <c r="M112" s="229">
        <f t="shared" si="4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0"/>
        <v>0</v>
      </c>
      <c r="I113" s="442"/>
      <c r="J113" s="442"/>
      <c r="K113" s="442"/>
      <c r="L113" s="442"/>
      <c r="M113" s="229">
        <f t="shared" si="4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0"/>
        <v>0</v>
      </c>
      <c r="I114" s="442"/>
      <c r="J114" s="442"/>
      <c r="K114" s="442"/>
      <c r="L114" s="442"/>
      <c r="M114" s="229">
        <f t="shared" si="4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0"/>
        <v>0</v>
      </c>
      <c r="I115" s="442"/>
      <c r="J115" s="442"/>
      <c r="K115" s="442"/>
      <c r="L115" s="442"/>
      <c r="M115" s="229">
        <f t="shared" si="4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0"/>
        <v>0</v>
      </c>
      <c r="I116" s="442"/>
      <c r="J116" s="442"/>
      <c r="K116" s="442"/>
      <c r="L116" s="442"/>
      <c r="M116" s="229">
        <f t="shared" si="4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0"/>
        <v>0</v>
      </c>
      <c r="I117" s="442"/>
      <c r="J117" s="442"/>
      <c r="K117" s="442"/>
      <c r="L117" s="442"/>
      <c r="M117" s="229">
        <f t="shared" si="4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0"/>
        <v>0</v>
      </c>
      <c r="I118" s="442"/>
      <c r="J118" s="442"/>
      <c r="K118" s="442"/>
      <c r="L118" s="442"/>
      <c r="M118" s="229">
        <f t="shared" si="4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0"/>
        <v>0</v>
      </c>
      <c r="I119" s="444"/>
      <c r="J119" s="444"/>
      <c r="K119" s="444"/>
      <c r="L119" s="444"/>
      <c r="M119" s="283">
        <f t="shared" si="4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0"/>
        <v>0</v>
      </c>
      <c r="I120" s="445"/>
      <c r="J120" s="445"/>
      <c r="K120" s="445"/>
      <c r="L120" s="445"/>
      <c r="M120" s="229">
        <f t="shared" si="4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0"/>
        <v>0</v>
      </c>
      <c r="I121" s="442"/>
      <c r="J121" s="442"/>
      <c r="K121" s="442"/>
      <c r="L121" s="442"/>
      <c r="M121" s="229">
        <f t="shared" si="4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0"/>
        <v>0</v>
      </c>
      <c r="I122" s="444"/>
      <c r="J122" s="444"/>
      <c r="K122" s="444"/>
      <c r="L122" s="444"/>
      <c r="M122" s="283">
        <f t="shared" si="4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253">
        <f t="shared" si="0"/>
        <v>0</v>
      </c>
      <c r="I123" s="419"/>
      <c r="J123" s="419"/>
      <c r="K123" s="419"/>
      <c r="L123" s="419"/>
      <c r="M123" s="229">
        <f t="shared" si="4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>F124*G124</f>
        <v>0</v>
      </c>
      <c r="I124" s="420"/>
      <c r="J124" s="420"/>
      <c r="K124" s="420"/>
      <c r="L124" s="420"/>
      <c r="M124" s="229">
        <f t="shared" si="4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254">
        <f>F125*G125</f>
        <v>0</v>
      </c>
      <c r="I125" s="421"/>
      <c r="J125" s="421"/>
      <c r="K125" s="421"/>
      <c r="L125" s="421"/>
      <c r="M125" s="283">
        <f t="shared" si="4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20"/>
      <c r="J126" s="220"/>
      <c r="K126" s="220"/>
      <c r="L126" s="220"/>
      <c r="M126" s="226">
        <f t="shared" si="4"/>
        <v>0</v>
      </c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3">
        <f>SUM(I11:I125)</f>
        <v>0</v>
      </c>
      <c r="J127" s="343">
        <f>SUM(J11:J125)</f>
        <v>0</v>
      </c>
      <c r="K127" s="343">
        <f>SUM(K11:K125)</f>
        <v>0</v>
      </c>
      <c r="L127" s="343">
        <f>SUM(L11:L125)</f>
        <v>0</v>
      </c>
      <c r="M127" s="279">
        <f t="shared" si="4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6"/>
      <c r="M128" s="344"/>
      <c r="N128" s="37"/>
      <c r="O128" s="158"/>
      <c r="Q128" s="165"/>
    </row>
    <row r="129" spans="2:18" x14ac:dyDescent="0.2">
      <c r="F129" s="38"/>
      <c r="H129" s="36"/>
      <c r="I129" s="36"/>
      <c r="J129" s="36"/>
      <c r="K129" s="36"/>
      <c r="L129" s="36"/>
      <c r="M129" s="344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6"/>
      <c r="M130" s="344"/>
      <c r="N130" s="37"/>
      <c r="O130" s="158"/>
      <c r="Q130" s="165"/>
    </row>
    <row r="131" spans="2:18" ht="30.75" customHeight="1" thickBot="1" x14ac:dyDescent="0.25">
      <c r="B131" s="394" t="s">
        <v>95</v>
      </c>
      <c r="C131" s="407"/>
      <c r="D131" s="396"/>
      <c r="E131" s="397"/>
      <c r="F131" s="397"/>
      <c r="G131" s="398"/>
      <c r="H131" s="407"/>
      <c r="I131" s="407"/>
      <c r="J131" s="407"/>
      <c r="K131" s="407"/>
      <c r="L131" s="407"/>
      <c r="M131" s="407"/>
      <c r="N131" s="407"/>
      <c r="O131" s="408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226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2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95" si="5">F134*G134</f>
        <v>0</v>
      </c>
      <c r="I134" s="243"/>
      <c r="J134" s="243"/>
      <c r="K134" s="243"/>
      <c r="L134" s="243"/>
      <c r="M134" s="229">
        <f t="shared" si="4"/>
        <v>0</v>
      </c>
      <c r="N134" s="25">
        <f>H134</f>
        <v>0</v>
      </c>
      <c r="O134" s="40"/>
      <c r="Q134" s="121"/>
      <c r="R134" s="175"/>
    </row>
    <row r="135" spans="2:18" ht="12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5"/>
        <v>0</v>
      </c>
      <c r="I135" s="243"/>
      <c r="J135" s="243"/>
      <c r="K135" s="243"/>
      <c r="L135" s="243"/>
      <c r="M135" s="229">
        <f t="shared" si="4"/>
        <v>0</v>
      </c>
      <c r="N135" s="25">
        <f t="shared" ref="N135:N156" si="6">H135</f>
        <v>0</v>
      </c>
      <c r="O135" s="40"/>
      <c r="Q135" s="121"/>
      <c r="R135" s="175"/>
    </row>
    <row r="136" spans="2:18" ht="12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5"/>
        <v>0</v>
      </c>
      <c r="I136" s="243"/>
      <c r="J136" s="243"/>
      <c r="K136" s="243"/>
      <c r="L136" s="243"/>
      <c r="M136" s="229">
        <f t="shared" si="4"/>
        <v>0</v>
      </c>
      <c r="N136" s="25">
        <f t="shared" si="6"/>
        <v>0</v>
      </c>
      <c r="O136" s="40"/>
      <c r="Q136" s="173"/>
      <c r="R136" s="175"/>
    </row>
    <row r="137" spans="2:18" ht="12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5"/>
        <v>0</v>
      </c>
      <c r="I137" s="243"/>
      <c r="J137" s="243"/>
      <c r="K137" s="243"/>
      <c r="L137" s="243"/>
      <c r="M137" s="229">
        <f t="shared" si="4"/>
        <v>0</v>
      </c>
      <c r="N137" s="25">
        <f t="shared" si="6"/>
        <v>0</v>
      </c>
      <c r="O137" s="40"/>
      <c r="Q137" s="121"/>
      <c r="R137" s="175"/>
    </row>
    <row r="138" spans="2:18" ht="12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5"/>
        <v>0</v>
      </c>
      <c r="I138" s="243"/>
      <c r="J138" s="243"/>
      <c r="K138" s="243"/>
      <c r="L138" s="243"/>
      <c r="M138" s="229">
        <f t="shared" ref="M138:M201" si="7">+SUM(I138:L138)</f>
        <v>0</v>
      </c>
      <c r="N138" s="25">
        <f t="shared" si="6"/>
        <v>0</v>
      </c>
      <c r="O138" s="40"/>
      <c r="Q138" s="121"/>
      <c r="R138" s="175"/>
    </row>
    <row r="139" spans="2:18" ht="12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5"/>
        <v>0</v>
      </c>
      <c r="I139" s="243"/>
      <c r="J139" s="243"/>
      <c r="K139" s="243"/>
      <c r="L139" s="243"/>
      <c r="M139" s="229">
        <f t="shared" si="7"/>
        <v>0</v>
      </c>
      <c r="N139" s="25">
        <f t="shared" si="6"/>
        <v>0</v>
      </c>
      <c r="O139" s="40"/>
      <c r="Q139" s="121"/>
      <c r="R139" s="175"/>
    </row>
    <row r="140" spans="2:18" ht="12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5"/>
        <v>0</v>
      </c>
      <c r="I140" s="243"/>
      <c r="J140" s="243"/>
      <c r="K140" s="243"/>
      <c r="L140" s="243"/>
      <c r="M140" s="229">
        <f t="shared" si="7"/>
        <v>0</v>
      </c>
      <c r="N140" s="25">
        <f t="shared" si="6"/>
        <v>0</v>
      </c>
      <c r="O140" s="40"/>
      <c r="Q140" s="121"/>
      <c r="R140" s="175"/>
    </row>
    <row r="141" spans="2:18" ht="12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5"/>
        <v>0</v>
      </c>
      <c r="I141" s="243"/>
      <c r="J141" s="243"/>
      <c r="K141" s="243"/>
      <c r="L141" s="243"/>
      <c r="M141" s="229">
        <f t="shared" si="7"/>
        <v>0</v>
      </c>
      <c r="N141" s="25">
        <f t="shared" si="6"/>
        <v>0</v>
      </c>
      <c r="O141" s="40"/>
      <c r="Q141" s="121"/>
      <c r="R141" s="175"/>
    </row>
    <row r="142" spans="2:18" ht="12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5"/>
        <v>0</v>
      </c>
      <c r="I142" s="243"/>
      <c r="J142" s="243"/>
      <c r="K142" s="243"/>
      <c r="L142" s="243"/>
      <c r="M142" s="229">
        <f t="shared" si="7"/>
        <v>0</v>
      </c>
      <c r="N142" s="25">
        <f t="shared" si="6"/>
        <v>0</v>
      </c>
      <c r="O142" s="40"/>
      <c r="Q142" s="121"/>
      <c r="R142" s="175"/>
    </row>
    <row r="143" spans="2:18" ht="12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5"/>
        <v>0</v>
      </c>
      <c r="I143" s="243"/>
      <c r="J143" s="243"/>
      <c r="K143" s="243"/>
      <c r="L143" s="243"/>
      <c r="M143" s="229">
        <f t="shared" si="7"/>
        <v>0</v>
      </c>
      <c r="N143" s="25">
        <f t="shared" si="6"/>
        <v>0</v>
      </c>
      <c r="O143" s="40"/>
      <c r="Q143" s="121"/>
      <c r="R143" s="175"/>
    </row>
    <row r="144" spans="2:18" ht="12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5"/>
        <v>0</v>
      </c>
      <c r="I144" s="243"/>
      <c r="J144" s="243"/>
      <c r="K144" s="243"/>
      <c r="L144" s="243"/>
      <c r="M144" s="229">
        <f t="shared" si="7"/>
        <v>0</v>
      </c>
      <c r="N144" s="25">
        <f t="shared" si="6"/>
        <v>0</v>
      </c>
      <c r="O144" s="40"/>
      <c r="Q144" s="121"/>
      <c r="R144" s="175"/>
    </row>
    <row r="145" spans="2:18" ht="12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5"/>
        <v>0</v>
      </c>
      <c r="I145" s="243"/>
      <c r="J145" s="243"/>
      <c r="K145" s="243"/>
      <c r="L145" s="243"/>
      <c r="M145" s="229">
        <f t="shared" si="7"/>
        <v>0</v>
      </c>
      <c r="N145" s="25">
        <f t="shared" si="6"/>
        <v>0</v>
      </c>
      <c r="O145" s="40"/>
      <c r="Q145" s="121"/>
      <c r="R145" s="175"/>
    </row>
    <row r="146" spans="2:18" ht="12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5"/>
        <v>0</v>
      </c>
      <c r="I146" s="243"/>
      <c r="J146" s="243"/>
      <c r="K146" s="243"/>
      <c r="L146" s="243"/>
      <c r="M146" s="229">
        <f t="shared" si="7"/>
        <v>0</v>
      </c>
      <c r="N146" s="25">
        <f t="shared" si="6"/>
        <v>0</v>
      </c>
      <c r="O146" s="40"/>
      <c r="Q146" s="121"/>
      <c r="R146" s="175"/>
    </row>
    <row r="147" spans="2:18" ht="12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5"/>
        <v>0</v>
      </c>
      <c r="I147" s="243"/>
      <c r="J147" s="243"/>
      <c r="K147" s="243"/>
      <c r="L147" s="243"/>
      <c r="M147" s="229">
        <f t="shared" si="7"/>
        <v>0</v>
      </c>
      <c r="N147" s="25">
        <f t="shared" si="6"/>
        <v>0</v>
      </c>
      <c r="O147" s="40"/>
      <c r="Q147" s="121"/>
      <c r="R147" s="175"/>
    </row>
    <row r="148" spans="2:18" ht="12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5"/>
        <v>0</v>
      </c>
      <c r="I148" s="243"/>
      <c r="J148" s="243"/>
      <c r="K148" s="243"/>
      <c r="L148" s="243"/>
      <c r="M148" s="229">
        <f t="shared" si="7"/>
        <v>0</v>
      </c>
      <c r="N148" s="25">
        <f t="shared" si="6"/>
        <v>0</v>
      </c>
      <c r="O148" s="40"/>
      <c r="Q148" s="121"/>
      <c r="R148" s="175"/>
    </row>
    <row r="149" spans="2:18" ht="12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5"/>
        <v>0</v>
      </c>
      <c r="I149" s="243"/>
      <c r="J149" s="243"/>
      <c r="K149" s="243"/>
      <c r="L149" s="243"/>
      <c r="M149" s="229">
        <f t="shared" si="7"/>
        <v>0</v>
      </c>
      <c r="N149" s="25">
        <f t="shared" si="6"/>
        <v>0</v>
      </c>
      <c r="O149" s="40"/>
      <c r="Q149" s="121"/>
      <c r="R149" s="175"/>
    </row>
    <row r="150" spans="2:18" ht="12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5"/>
        <v>0</v>
      </c>
      <c r="I150" s="243"/>
      <c r="J150" s="243"/>
      <c r="K150" s="243"/>
      <c r="L150" s="243"/>
      <c r="M150" s="229">
        <f t="shared" si="7"/>
        <v>0</v>
      </c>
      <c r="N150" s="25">
        <f t="shared" si="6"/>
        <v>0</v>
      </c>
      <c r="O150" s="40"/>
      <c r="Q150" s="121"/>
      <c r="R150" s="175"/>
    </row>
    <row r="151" spans="2:18" ht="12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5"/>
        <v>0</v>
      </c>
      <c r="I151" s="243"/>
      <c r="J151" s="243"/>
      <c r="K151" s="243"/>
      <c r="L151" s="243"/>
      <c r="M151" s="229">
        <f t="shared" si="7"/>
        <v>0</v>
      </c>
      <c r="N151" s="25">
        <f t="shared" si="6"/>
        <v>0</v>
      </c>
      <c r="O151" s="40"/>
      <c r="Q151" s="121"/>
      <c r="R151" s="175"/>
    </row>
    <row r="152" spans="2:18" ht="12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5"/>
        <v>0</v>
      </c>
      <c r="I152" s="243"/>
      <c r="J152" s="243"/>
      <c r="K152" s="243"/>
      <c r="L152" s="243"/>
      <c r="M152" s="229">
        <f t="shared" si="7"/>
        <v>0</v>
      </c>
      <c r="N152" s="25">
        <f t="shared" si="6"/>
        <v>0</v>
      </c>
      <c r="O152" s="40"/>
      <c r="Q152" s="121"/>
      <c r="R152" s="175"/>
    </row>
    <row r="153" spans="2:18" ht="12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5"/>
        <v>0</v>
      </c>
      <c r="I153" s="243"/>
      <c r="J153" s="243"/>
      <c r="K153" s="243"/>
      <c r="L153" s="243"/>
      <c r="M153" s="229">
        <f t="shared" si="7"/>
        <v>0</v>
      </c>
      <c r="N153" s="25">
        <f t="shared" si="6"/>
        <v>0</v>
      </c>
      <c r="O153" s="40"/>
      <c r="Q153" s="121"/>
      <c r="R153" s="175"/>
    </row>
    <row r="154" spans="2:18" ht="12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5"/>
        <v>0</v>
      </c>
      <c r="I154" s="243"/>
      <c r="J154" s="243"/>
      <c r="K154" s="243"/>
      <c r="L154" s="243"/>
      <c r="M154" s="229">
        <f t="shared" si="7"/>
        <v>0</v>
      </c>
      <c r="N154" s="25">
        <f t="shared" si="6"/>
        <v>0</v>
      </c>
      <c r="O154" s="40"/>
      <c r="Q154" s="121"/>
      <c r="R154" s="175"/>
    </row>
    <row r="155" spans="2:18" ht="12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5"/>
        <v>0</v>
      </c>
      <c r="I155" s="243"/>
      <c r="J155" s="243"/>
      <c r="K155" s="243"/>
      <c r="L155" s="243"/>
      <c r="M155" s="229">
        <f t="shared" si="7"/>
        <v>0</v>
      </c>
      <c r="N155" s="25">
        <f t="shared" si="6"/>
        <v>0</v>
      </c>
      <c r="O155" s="40"/>
      <c r="Q155" s="121"/>
      <c r="R155" s="175"/>
    </row>
    <row r="156" spans="2:18" x14ac:dyDescent="0.2">
      <c r="B156" s="565"/>
      <c r="C156" s="274" t="s">
        <v>114</v>
      </c>
      <c r="D156" s="306"/>
      <c r="E156" s="245"/>
      <c r="F156" s="307"/>
      <c r="G156" s="307"/>
      <c r="H156" s="25">
        <f>F156*G156</f>
        <v>0</v>
      </c>
      <c r="I156" s="243"/>
      <c r="J156" s="243"/>
      <c r="K156" s="243"/>
      <c r="L156" s="243"/>
      <c r="M156" s="229">
        <f t="shared" si="7"/>
        <v>0</v>
      </c>
      <c r="N156" s="25">
        <f t="shared" si="6"/>
        <v>0</v>
      </c>
      <c r="O156" s="40"/>
      <c r="P156" s="158"/>
      <c r="Q156" s="121"/>
      <c r="R156" s="175"/>
    </row>
    <row r="157" spans="2:18" ht="11.25" customHeight="1" x14ac:dyDescent="0.2">
      <c r="B157" s="565"/>
      <c r="C157" s="567" t="s">
        <v>3</v>
      </c>
      <c r="D157" s="308"/>
      <c r="E157" s="309"/>
      <c r="F157" s="310"/>
      <c r="G157" s="310"/>
      <c r="H157" s="174">
        <f t="shared" si="5"/>
        <v>0</v>
      </c>
      <c r="I157" s="243"/>
      <c r="J157" s="243"/>
      <c r="K157" s="243"/>
      <c r="L157" s="243"/>
      <c r="M157" s="229">
        <f t="shared" si="7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5"/>
        <v>0</v>
      </c>
      <c r="I158" s="243"/>
      <c r="J158" s="243"/>
      <c r="K158" s="243"/>
      <c r="L158" s="243"/>
      <c r="M158" s="229">
        <f t="shared" si="7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5"/>
        <v>0</v>
      </c>
      <c r="I159" s="243"/>
      <c r="J159" s="243"/>
      <c r="K159" s="243"/>
      <c r="L159" s="243"/>
      <c r="M159" s="229">
        <f t="shared" si="7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5"/>
        <v>0</v>
      </c>
      <c r="I160" s="243"/>
      <c r="J160" s="243"/>
      <c r="K160" s="243"/>
      <c r="L160" s="243"/>
      <c r="M160" s="229">
        <f t="shared" si="7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5"/>
        <v>0</v>
      </c>
      <c r="I161" s="243"/>
      <c r="J161" s="243"/>
      <c r="K161" s="243"/>
      <c r="L161" s="243"/>
      <c r="M161" s="229">
        <f t="shared" si="7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5"/>
        <v>0</v>
      </c>
      <c r="I162" s="243"/>
      <c r="J162" s="243"/>
      <c r="K162" s="243"/>
      <c r="L162" s="243"/>
      <c r="M162" s="229">
        <f t="shared" si="7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5"/>
        <v>0</v>
      </c>
      <c r="I163" s="243"/>
      <c r="J163" s="243"/>
      <c r="K163" s="243"/>
      <c r="L163" s="243"/>
      <c r="M163" s="229">
        <f t="shared" si="7"/>
        <v>0</v>
      </c>
      <c r="N163" s="37"/>
      <c r="O163" s="40"/>
      <c r="Q163" s="121"/>
      <c r="R163" s="175"/>
    </row>
    <row r="164" spans="2:18" ht="12.6" customHeight="1" x14ac:dyDescent="0.2">
      <c r="B164" s="565"/>
      <c r="C164" s="568"/>
      <c r="D164" s="306"/>
      <c r="E164" s="245"/>
      <c r="F164" s="307"/>
      <c r="G164" s="307"/>
      <c r="H164" s="25">
        <f t="shared" si="5"/>
        <v>0</v>
      </c>
      <c r="I164" s="243"/>
      <c r="J164" s="243"/>
      <c r="K164" s="243"/>
      <c r="L164" s="243"/>
      <c r="M164" s="229">
        <f t="shared" si="7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5"/>
        <v>0</v>
      </c>
      <c r="I165" s="243"/>
      <c r="J165" s="243"/>
      <c r="K165" s="243"/>
      <c r="L165" s="243"/>
      <c r="M165" s="229">
        <f t="shared" si="7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5"/>
        <v>0</v>
      </c>
      <c r="I166" s="446"/>
      <c r="J166" s="446"/>
      <c r="K166" s="446"/>
      <c r="L166" s="446"/>
      <c r="M166" s="283">
        <f t="shared" si="7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5"/>
        <v>0</v>
      </c>
      <c r="I167" s="243"/>
      <c r="J167" s="243"/>
      <c r="K167" s="243"/>
      <c r="L167" s="243"/>
      <c r="M167" s="284">
        <f t="shared" si="7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5"/>
        <v>0</v>
      </c>
      <c r="I168" s="243"/>
      <c r="J168" s="243"/>
      <c r="K168" s="243"/>
      <c r="L168" s="243"/>
      <c r="M168" s="229">
        <f t="shared" si="7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6"/>
      <c r="E169" s="245"/>
      <c r="F169" s="307"/>
      <c r="G169" s="307"/>
      <c r="H169" s="25">
        <f t="shared" si="5"/>
        <v>0</v>
      </c>
      <c r="I169" s="243"/>
      <c r="J169" s="243"/>
      <c r="K169" s="243"/>
      <c r="L169" s="243"/>
      <c r="M169" s="229">
        <f t="shared" si="7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6"/>
      <c r="E170" s="245"/>
      <c r="F170" s="307"/>
      <c r="G170" s="307"/>
      <c r="H170" s="25">
        <f t="shared" si="5"/>
        <v>0</v>
      </c>
      <c r="I170" s="243"/>
      <c r="J170" s="243"/>
      <c r="K170" s="243"/>
      <c r="L170" s="243"/>
      <c r="M170" s="229">
        <f t="shared" si="7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6"/>
      <c r="E171" s="245"/>
      <c r="F171" s="307"/>
      <c r="G171" s="307"/>
      <c r="H171" s="25">
        <f t="shared" si="5"/>
        <v>0</v>
      </c>
      <c r="I171" s="243"/>
      <c r="J171" s="243"/>
      <c r="K171" s="243"/>
      <c r="L171" s="243"/>
      <c r="M171" s="229">
        <f t="shared" si="7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5"/>
        <v>0</v>
      </c>
      <c r="I172" s="243"/>
      <c r="J172" s="243"/>
      <c r="K172" s="243"/>
      <c r="L172" s="243"/>
      <c r="M172" s="229">
        <f t="shared" si="7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5"/>
        <v>0</v>
      </c>
      <c r="I173" s="243"/>
      <c r="J173" s="243"/>
      <c r="K173" s="243"/>
      <c r="L173" s="243"/>
      <c r="M173" s="229">
        <f t="shared" si="7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5"/>
        <v>0</v>
      </c>
      <c r="I174" s="243"/>
      <c r="J174" s="243"/>
      <c r="K174" s="243"/>
      <c r="L174" s="243"/>
      <c r="M174" s="229">
        <f t="shared" si="7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 t="shared" si="5"/>
        <v>0</v>
      </c>
      <c r="I175" s="243"/>
      <c r="J175" s="243"/>
      <c r="K175" s="243"/>
      <c r="L175" s="243"/>
      <c r="M175" s="229">
        <f t="shared" si="7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5"/>
        <v>0</v>
      </c>
      <c r="I176" s="243"/>
      <c r="J176" s="243"/>
      <c r="K176" s="243"/>
      <c r="L176" s="243"/>
      <c r="M176" s="229">
        <f t="shared" si="7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5"/>
        <v>0</v>
      </c>
      <c r="I177" s="243"/>
      <c r="J177" s="243"/>
      <c r="K177" s="243"/>
      <c r="L177" s="243"/>
      <c r="M177" s="229">
        <f t="shared" si="7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5"/>
        <v>0</v>
      </c>
      <c r="I178" s="243"/>
      <c r="J178" s="243"/>
      <c r="K178" s="243"/>
      <c r="L178" s="243"/>
      <c r="M178" s="229">
        <f t="shared" si="7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5"/>
        <v>0</v>
      </c>
      <c r="I179" s="243"/>
      <c r="J179" s="243"/>
      <c r="K179" s="243"/>
      <c r="L179" s="243"/>
      <c r="M179" s="229">
        <f t="shared" si="7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5"/>
        <v>0</v>
      </c>
      <c r="I180" s="243"/>
      <c r="J180" s="243"/>
      <c r="K180" s="243"/>
      <c r="L180" s="243"/>
      <c r="M180" s="229">
        <f t="shared" si="7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5"/>
        <v>0</v>
      </c>
      <c r="I181" s="243"/>
      <c r="J181" s="243"/>
      <c r="K181" s="243"/>
      <c r="L181" s="243"/>
      <c r="M181" s="229">
        <f t="shared" si="7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5"/>
        <v>0</v>
      </c>
      <c r="I182" s="243"/>
      <c r="J182" s="243"/>
      <c r="K182" s="243"/>
      <c r="L182" s="243"/>
      <c r="M182" s="229">
        <f t="shared" si="7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5"/>
        <v>0</v>
      </c>
      <c r="I183" s="243"/>
      <c r="J183" s="243"/>
      <c r="K183" s="243"/>
      <c r="L183" s="243"/>
      <c r="M183" s="229">
        <f t="shared" si="7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5"/>
        <v>0</v>
      </c>
      <c r="I184" s="243"/>
      <c r="J184" s="243"/>
      <c r="K184" s="243"/>
      <c r="L184" s="243"/>
      <c r="M184" s="229">
        <f t="shared" si="7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5"/>
        <v>0</v>
      </c>
      <c r="I185" s="243"/>
      <c r="J185" s="243"/>
      <c r="K185" s="243"/>
      <c r="L185" s="243"/>
      <c r="M185" s="229">
        <f t="shared" si="7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5"/>
        <v>0</v>
      </c>
      <c r="I186" s="243"/>
      <c r="J186" s="243"/>
      <c r="K186" s="243"/>
      <c r="L186" s="243"/>
      <c r="M186" s="229">
        <f t="shared" si="7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5"/>
        <v>0</v>
      </c>
      <c r="I187" s="243"/>
      <c r="J187" s="243"/>
      <c r="K187" s="243"/>
      <c r="L187" s="243"/>
      <c r="M187" s="229">
        <f t="shared" si="7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5"/>
        <v>0</v>
      </c>
      <c r="I188" s="250"/>
      <c r="J188" s="250"/>
      <c r="K188" s="250"/>
      <c r="L188" s="444"/>
      <c r="M188" s="283">
        <f t="shared" si="7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5"/>
        <v>0</v>
      </c>
      <c r="I189" s="262"/>
      <c r="J189" s="262"/>
      <c r="K189" s="262"/>
      <c r="L189" s="262"/>
      <c r="M189" s="229">
        <f t="shared" si="7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5"/>
        <v>0</v>
      </c>
      <c r="I190" s="243"/>
      <c r="J190" s="243"/>
      <c r="K190" s="243"/>
      <c r="L190" s="243"/>
      <c r="M190" s="229">
        <f t="shared" si="7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 t="shared" si="5"/>
        <v>0</v>
      </c>
      <c r="I191" s="243"/>
      <c r="J191" s="243"/>
      <c r="K191" s="243"/>
      <c r="L191" s="243"/>
      <c r="M191" s="229">
        <f t="shared" si="7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5"/>
        <v>0</v>
      </c>
      <c r="I192" s="243"/>
      <c r="J192" s="243"/>
      <c r="K192" s="243"/>
      <c r="L192" s="243"/>
      <c r="M192" s="229">
        <f t="shared" si="7"/>
        <v>0</v>
      </c>
      <c r="N192" s="37"/>
      <c r="O192" s="40"/>
      <c r="Q192" s="121"/>
      <c r="R192" s="175"/>
    </row>
    <row r="193" spans="2:18" ht="13.5" thickBot="1" x14ac:dyDescent="0.25">
      <c r="B193" s="555"/>
      <c r="C193" s="556"/>
      <c r="D193" s="306"/>
      <c r="E193" s="245"/>
      <c r="F193" s="307"/>
      <c r="G193" s="307"/>
      <c r="H193" s="25">
        <f t="shared" si="5"/>
        <v>0</v>
      </c>
      <c r="I193" s="243"/>
      <c r="J193" s="243"/>
      <c r="K193" s="243"/>
      <c r="L193" s="243"/>
      <c r="M193" s="229">
        <f t="shared" si="7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5"/>
        <v>0</v>
      </c>
      <c r="I194" s="250"/>
      <c r="J194" s="250"/>
      <c r="K194" s="250"/>
      <c r="L194" s="444"/>
      <c r="M194" s="283">
        <f t="shared" si="7"/>
        <v>0</v>
      </c>
      <c r="N194" s="576">
        <f>SUM(H189:H194)</f>
        <v>0</v>
      </c>
      <c r="O194" s="577"/>
      <c r="Q194" s="121"/>
      <c r="R194" s="175"/>
    </row>
    <row r="195" spans="2:18" ht="12.75" customHeight="1" x14ac:dyDescent="0.2">
      <c r="B195" s="547" t="s">
        <v>7</v>
      </c>
      <c r="C195" s="548"/>
      <c r="D195" s="325"/>
      <c r="E195" s="326"/>
      <c r="F195" s="327"/>
      <c r="G195" s="327"/>
      <c r="H195" s="32">
        <f t="shared" si="5"/>
        <v>0</v>
      </c>
      <c r="I195" s="262"/>
      <c r="J195" s="262"/>
      <c r="K195" s="262"/>
      <c r="L195" s="262"/>
      <c r="M195" s="229">
        <f t="shared" si="7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8">F196*G196</f>
        <v>0</v>
      </c>
      <c r="I196" s="243"/>
      <c r="J196" s="243"/>
      <c r="K196" s="243"/>
      <c r="L196" s="243"/>
      <c r="M196" s="229">
        <f t="shared" si="7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8"/>
        <v>0</v>
      </c>
      <c r="I197" s="243"/>
      <c r="J197" s="243"/>
      <c r="K197" s="243"/>
      <c r="L197" s="243"/>
      <c r="M197" s="229">
        <f t="shared" si="7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8"/>
        <v>0</v>
      </c>
      <c r="I198" s="243"/>
      <c r="J198" s="243"/>
      <c r="K198" s="243"/>
      <c r="L198" s="243"/>
      <c r="M198" s="229">
        <f t="shared" si="7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8"/>
        <v>0</v>
      </c>
      <c r="I199" s="243"/>
      <c r="J199" s="243"/>
      <c r="K199" s="243"/>
      <c r="L199" s="243"/>
      <c r="M199" s="229">
        <f t="shared" si="7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8"/>
        <v>0</v>
      </c>
      <c r="I200" s="243"/>
      <c r="J200" s="243"/>
      <c r="K200" s="243"/>
      <c r="L200" s="243"/>
      <c r="M200" s="229">
        <f t="shared" si="7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8"/>
        <v>0</v>
      </c>
      <c r="I201" s="243"/>
      <c r="J201" s="243"/>
      <c r="K201" s="243"/>
      <c r="L201" s="243"/>
      <c r="M201" s="229">
        <f t="shared" si="7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9">F202*G202</f>
        <v>0</v>
      </c>
      <c r="I202" s="250"/>
      <c r="J202" s="250"/>
      <c r="K202" s="250"/>
      <c r="L202" s="444"/>
      <c r="M202" s="283">
        <f t="shared" ref="M202:M250" si="10">+SUM(I202:L202)</f>
        <v>0</v>
      </c>
      <c r="N202" s="576">
        <f>SUM(H195:H202)</f>
        <v>0</v>
      </c>
      <c r="O202" s="577"/>
      <c r="Q202" s="121"/>
      <c r="R202" s="175"/>
    </row>
    <row r="203" spans="2:18" ht="12.75" customHeight="1" x14ac:dyDescent="0.2">
      <c r="B203" s="547" t="s">
        <v>8</v>
      </c>
      <c r="C203" s="548"/>
      <c r="D203" s="316"/>
      <c r="E203" s="317"/>
      <c r="F203" s="318"/>
      <c r="G203" s="318"/>
      <c r="H203" s="33">
        <f t="shared" si="9"/>
        <v>0</v>
      </c>
      <c r="I203" s="262"/>
      <c r="J203" s="262"/>
      <c r="K203" s="262"/>
      <c r="L203" s="262"/>
      <c r="M203" s="229">
        <f t="shared" si="10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9"/>
        <v>0</v>
      </c>
      <c r="I204" s="243"/>
      <c r="J204" s="243"/>
      <c r="K204" s="243"/>
      <c r="L204" s="243"/>
      <c r="M204" s="229">
        <f t="shared" si="10"/>
        <v>0</v>
      </c>
      <c r="N204" s="37"/>
      <c r="O204" s="40"/>
      <c r="Q204" s="121"/>
      <c r="R204" s="175"/>
    </row>
    <row r="205" spans="2:18" x14ac:dyDescent="0.2">
      <c r="B205" s="549"/>
      <c r="C205" s="550"/>
      <c r="D205" s="306"/>
      <c r="E205" s="245"/>
      <c r="F205" s="307"/>
      <c r="G205" s="307"/>
      <c r="H205" s="25">
        <f t="shared" si="9"/>
        <v>0</v>
      </c>
      <c r="I205" s="243"/>
      <c r="J205" s="243"/>
      <c r="K205" s="243"/>
      <c r="L205" s="243"/>
      <c r="M205" s="229">
        <f t="shared" si="10"/>
        <v>0</v>
      </c>
      <c r="N205" s="37"/>
      <c r="O205" s="40"/>
      <c r="Q205" s="121"/>
      <c r="R205" s="175"/>
    </row>
    <row r="206" spans="2:18" x14ac:dyDescent="0.2">
      <c r="B206" s="549"/>
      <c r="C206" s="550"/>
      <c r="D206" s="306"/>
      <c r="E206" s="245"/>
      <c r="F206" s="307"/>
      <c r="G206" s="307"/>
      <c r="H206" s="25">
        <f t="shared" si="9"/>
        <v>0</v>
      </c>
      <c r="I206" s="243"/>
      <c r="J206" s="243"/>
      <c r="K206" s="243"/>
      <c r="L206" s="243"/>
      <c r="M206" s="229">
        <f t="shared" si="10"/>
        <v>0</v>
      </c>
      <c r="N206" s="37"/>
      <c r="O206" s="40"/>
      <c r="Q206" s="121"/>
      <c r="R206" s="175"/>
    </row>
    <row r="207" spans="2:18" x14ac:dyDescent="0.2">
      <c r="B207" s="549"/>
      <c r="C207" s="550"/>
      <c r="D207" s="306"/>
      <c r="E207" s="245"/>
      <c r="F207" s="307"/>
      <c r="G207" s="307"/>
      <c r="H207" s="25">
        <f t="shared" si="9"/>
        <v>0</v>
      </c>
      <c r="I207" s="243"/>
      <c r="J207" s="243"/>
      <c r="K207" s="243"/>
      <c r="L207" s="243"/>
      <c r="M207" s="229">
        <f t="shared" si="10"/>
        <v>0</v>
      </c>
      <c r="N207" s="37"/>
      <c r="O207" s="40"/>
      <c r="Q207" s="121"/>
      <c r="R207" s="175"/>
    </row>
    <row r="208" spans="2:18" x14ac:dyDescent="0.2">
      <c r="B208" s="549"/>
      <c r="C208" s="550"/>
      <c r="D208" s="306"/>
      <c r="E208" s="245"/>
      <c r="F208" s="307"/>
      <c r="G208" s="307"/>
      <c r="H208" s="25">
        <f t="shared" si="9"/>
        <v>0</v>
      </c>
      <c r="I208" s="243"/>
      <c r="J208" s="243"/>
      <c r="K208" s="243"/>
      <c r="L208" s="243"/>
      <c r="M208" s="229">
        <f t="shared" si="10"/>
        <v>0</v>
      </c>
      <c r="N208" s="37"/>
      <c r="O208" s="40"/>
      <c r="Q208" s="121"/>
      <c r="R208" s="175"/>
    </row>
    <row r="209" spans="2:18" x14ac:dyDescent="0.2">
      <c r="B209" s="549"/>
      <c r="C209" s="550"/>
      <c r="D209" s="306"/>
      <c r="E209" s="245"/>
      <c r="F209" s="307"/>
      <c r="G209" s="307"/>
      <c r="H209" s="25">
        <f t="shared" si="9"/>
        <v>0</v>
      </c>
      <c r="I209" s="243"/>
      <c r="J209" s="243"/>
      <c r="K209" s="243"/>
      <c r="L209" s="243"/>
      <c r="M209" s="229">
        <f t="shared" si="10"/>
        <v>0</v>
      </c>
      <c r="N209" s="37"/>
      <c r="O209" s="40"/>
      <c r="Q209" s="121"/>
      <c r="R209" s="175"/>
    </row>
    <row r="210" spans="2:18" x14ac:dyDescent="0.2">
      <c r="B210" s="549"/>
      <c r="C210" s="550"/>
      <c r="D210" s="306"/>
      <c r="E210" s="245"/>
      <c r="F210" s="307"/>
      <c r="G210" s="307"/>
      <c r="H210" s="25">
        <f t="shared" si="9"/>
        <v>0</v>
      </c>
      <c r="I210" s="243"/>
      <c r="J210" s="243"/>
      <c r="K210" s="243"/>
      <c r="L210" s="243"/>
      <c r="M210" s="229">
        <f t="shared" si="10"/>
        <v>0</v>
      </c>
      <c r="N210" s="37"/>
      <c r="O210" s="40"/>
      <c r="Q210" s="121"/>
      <c r="R210" s="175"/>
    </row>
    <row r="211" spans="2:18" ht="13.5" thickBot="1" x14ac:dyDescent="0.25">
      <c r="B211" s="549"/>
      <c r="C211" s="550"/>
      <c r="D211" s="306"/>
      <c r="E211" s="245"/>
      <c r="F211" s="307"/>
      <c r="G211" s="307"/>
      <c r="H211" s="25">
        <f t="shared" si="9"/>
        <v>0</v>
      </c>
      <c r="I211" s="243"/>
      <c r="J211" s="243"/>
      <c r="K211" s="243"/>
      <c r="L211" s="243"/>
      <c r="M211" s="229">
        <f t="shared" si="10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9"/>
        <v>0</v>
      </c>
      <c r="I212" s="250"/>
      <c r="J212" s="250"/>
      <c r="K212" s="250"/>
      <c r="L212" s="444"/>
      <c r="M212" s="283">
        <f t="shared" si="10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9"/>
        <v>0</v>
      </c>
      <c r="I213" s="428"/>
      <c r="J213" s="428"/>
      <c r="K213" s="428"/>
      <c r="L213" s="428"/>
      <c r="M213" s="229">
        <f t="shared" si="10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9"/>
        <v>0</v>
      </c>
      <c r="I214" s="429"/>
      <c r="J214" s="429"/>
      <c r="K214" s="429"/>
      <c r="L214" s="429"/>
      <c r="M214" s="229">
        <f t="shared" si="10"/>
        <v>0</v>
      </c>
      <c r="N214" s="37"/>
      <c r="O214" s="40"/>
      <c r="Q214" s="121"/>
      <c r="R214" s="175"/>
    </row>
    <row r="215" spans="2:18" x14ac:dyDescent="0.2">
      <c r="B215" s="555"/>
      <c r="C215" s="556"/>
      <c r="D215" s="413"/>
      <c r="E215" s="414"/>
      <c r="F215" s="415"/>
      <c r="G215" s="415"/>
      <c r="H215" s="178">
        <f t="shared" si="9"/>
        <v>0</v>
      </c>
      <c r="I215" s="429"/>
      <c r="J215" s="429"/>
      <c r="K215" s="429"/>
      <c r="L215" s="429"/>
      <c r="M215" s="229">
        <f t="shared" si="10"/>
        <v>0</v>
      </c>
      <c r="N215" s="37"/>
      <c r="O215" s="40"/>
      <c r="Q215" s="121"/>
      <c r="R215" s="175"/>
    </row>
    <row r="216" spans="2:18" x14ac:dyDescent="0.2">
      <c r="B216" s="555"/>
      <c r="C216" s="556"/>
      <c r="D216" s="413"/>
      <c r="E216" s="414"/>
      <c r="F216" s="415"/>
      <c r="G216" s="415"/>
      <c r="H216" s="178">
        <f t="shared" si="9"/>
        <v>0</v>
      </c>
      <c r="I216" s="429"/>
      <c r="J216" s="429"/>
      <c r="K216" s="429"/>
      <c r="L216" s="429"/>
      <c r="M216" s="229">
        <f t="shared" si="10"/>
        <v>0</v>
      </c>
      <c r="N216" s="37"/>
      <c r="O216" s="40"/>
      <c r="Q216" s="121"/>
      <c r="R216" s="175"/>
    </row>
    <row r="217" spans="2:18" x14ac:dyDescent="0.2">
      <c r="B217" s="555"/>
      <c r="C217" s="556"/>
      <c r="D217" s="413"/>
      <c r="E217" s="414"/>
      <c r="F217" s="415"/>
      <c r="G217" s="415"/>
      <c r="H217" s="178">
        <f t="shared" si="9"/>
        <v>0</v>
      </c>
      <c r="I217" s="429"/>
      <c r="J217" s="429"/>
      <c r="K217" s="429"/>
      <c r="L217" s="429"/>
      <c r="M217" s="229">
        <f t="shared" si="10"/>
        <v>0</v>
      </c>
      <c r="N217" s="37"/>
      <c r="O217" s="40"/>
      <c r="Q217" s="121"/>
      <c r="R217" s="175"/>
    </row>
    <row r="218" spans="2:18" x14ac:dyDescent="0.2">
      <c r="B218" s="555"/>
      <c r="C218" s="556"/>
      <c r="D218" s="413"/>
      <c r="E218" s="414"/>
      <c r="F218" s="415"/>
      <c r="G218" s="415"/>
      <c r="H218" s="178">
        <f t="shared" si="9"/>
        <v>0</v>
      </c>
      <c r="I218" s="429"/>
      <c r="J218" s="429"/>
      <c r="K218" s="429"/>
      <c r="L218" s="429"/>
      <c r="M218" s="229">
        <f t="shared" si="10"/>
        <v>0</v>
      </c>
      <c r="N218" s="37"/>
      <c r="O218" s="40"/>
      <c r="Q218" s="121"/>
      <c r="R218" s="175"/>
    </row>
    <row r="219" spans="2:18" ht="13.5" thickBot="1" x14ac:dyDescent="0.25">
      <c r="B219" s="555"/>
      <c r="C219" s="556"/>
      <c r="D219" s="413"/>
      <c r="E219" s="414"/>
      <c r="F219" s="415"/>
      <c r="G219" s="415"/>
      <c r="H219" s="178">
        <f t="shared" si="9"/>
        <v>0</v>
      </c>
      <c r="I219" s="429"/>
      <c r="J219" s="429"/>
      <c r="K219" s="429"/>
      <c r="L219" s="429"/>
      <c r="M219" s="229">
        <f t="shared" si="10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9"/>
        <v>0</v>
      </c>
      <c r="I220" s="430"/>
      <c r="J220" s="430"/>
      <c r="K220" s="430"/>
      <c r="L220" s="421"/>
      <c r="M220" s="283">
        <f t="shared" si="10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9"/>
        <v>0</v>
      </c>
      <c r="I221" s="262"/>
      <c r="J221" s="262"/>
      <c r="K221" s="262"/>
      <c r="L221" s="262"/>
      <c r="M221" s="229">
        <f t="shared" si="10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9"/>
        <v>0</v>
      </c>
      <c r="I222" s="243"/>
      <c r="J222" s="243"/>
      <c r="K222" s="243"/>
      <c r="L222" s="243"/>
      <c r="M222" s="229">
        <f t="shared" si="10"/>
        <v>0</v>
      </c>
      <c r="N222" s="37"/>
      <c r="O222" s="40"/>
      <c r="Q222" s="121"/>
      <c r="R222" s="175"/>
    </row>
    <row r="223" spans="2:18" x14ac:dyDescent="0.2">
      <c r="B223" s="555"/>
      <c r="C223" s="556"/>
      <c r="D223" s="306"/>
      <c r="E223" s="245"/>
      <c r="F223" s="307"/>
      <c r="G223" s="307"/>
      <c r="H223" s="25">
        <f t="shared" si="9"/>
        <v>0</v>
      </c>
      <c r="I223" s="243"/>
      <c r="J223" s="243"/>
      <c r="K223" s="243"/>
      <c r="L223" s="243"/>
      <c r="M223" s="229">
        <f t="shared" si="10"/>
        <v>0</v>
      </c>
      <c r="N223" s="37"/>
      <c r="O223" s="40"/>
      <c r="Q223" s="121"/>
      <c r="R223" s="175"/>
    </row>
    <row r="224" spans="2:18" x14ac:dyDescent="0.2">
      <c r="B224" s="555"/>
      <c r="C224" s="556"/>
      <c r="D224" s="306"/>
      <c r="E224" s="245"/>
      <c r="F224" s="307"/>
      <c r="G224" s="307"/>
      <c r="H224" s="25">
        <f t="shared" si="9"/>
        <v>0</v>
      </c>
      <c r="I224" s="243"/>
      <c r="J224" s="243"/>
      <c r="K224" s="243"/>
      <c r="L224" s="243"/>
      <c r="M224" s="229">
        <f t="shared" si="10"/>
        <v>0</v>
      </c>
      <c r="N224" s="37"/>
      <c r="O224" s="40"/>
      <c r="Q224" s="121"/>
      <c r="R224" s="175"/>
    </row>
    <row r="225" spans="2:18" x14ac:dyDescent="0.2">
      <c r="B225" s="555"/>
      <c r="C225" s="556"/>
      <c r="D225" s="306"/>
      <c r="E225" s="245"/>
      <c r="F225" s="307"/>
      <c r="G225" s="307"/>
      <c r="H225" s="25">
        <f t="shared" si="9"/>
        <v>0</v>
      </c>
      <c r="I225" s="243"/>
      <c r="J225" s="243"/>
      <c r="K225" s="243"/>
      <c r="L225" s="243"/>
      <c r="M225" s="229">
        <f t="shared" si="10"/>
        <v>0</v>
      </c>
      <c r="N225" s="37"/>
      <c r="O225" s="40"/>
      <c r="Q225" s="121"/>
      <c r="R225" s="175"/>
    </row>
    <row r="226" spans="2:18" x14ac:dyDescent="0.2">
      <c r="B226" s="555"/>
      <c r="C226" s="556"/>
      <c r="D226" s="306"/>
      <c r="E226" s="245"/>
      <c r="F226" s="307"/>
      <c r="G226" s="307"/>
      <c r="H226" s="25">
        <f t="shared" si="9"/>
        <v>0</v>
      </c>
      <c r="I226" s="243"/>
      <c r="J226" s="243"/>
      <c r="K226" s="243"/>
      <c r="L226" s="243"/>
      <c r="M226" s="229">
        <f t="shared" si="10"/>
        <v>0</v>
      </c>
      <c r="N226" s="37"/>
      <c r="O226" s="40"/>
      <c r="Q226" s="121"/>
      <c r="R226" s="175"/>
    </row>
    <row r="227" spans="2:18" ht="13.5" thickBot="1" x14ac:dyDescent="0.25">
      <c r="B227" s="555"/>
      <c r="C227" s="556"/>
      <c r="D227" s="306"/>
      <c r="E227" s="245"/>
      <c r="F227" s="307"/>
      <c r="G227" s="307"/>
      <c r="H227" s="25">
        <f t="shared" si="9"/>
        <v>0</v>
      </c>
      <c r="I227" s="243"/>
      <c r="J227" s="243"/>
      <c r="K227" s="243"/>
      <c r="L227" s="243"/>
      <c r="M227" s="229">
        <f t="shared" si="10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9"/>
        <v>0</v>
      </c>
      <c r="I228" s="250"/>
      <c r="J228" s="250"/>
      <c r="K228" s="250"/>
      <c r="L228" s="444"/>
      <c r="M228" s="283">
        <f t="shared" si="10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9"/>
        <v>0</v>
      </c>
      <c r="I229" s="262"/>
      <c r="J229" s="262"/>
      <c r="K229" s="262"/>
      <c r="L229" s="262"/>
      <c r="M229" s="229">
        <f t="shared" si="10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9"/>
        <v>0</v>
      </c>
      <c r="I230" s="243"/>
      <c r="J230" s="243"/>
      <c r="K230" s="243"/>
      <c r="L230" s="243"/>
      <c r="M230" s="229">
        <f t="shared" si="10"/>
        <v>0</v>
      </c>
      <c r="N230" s="37"/>
      <c r="O230" s="40"/>
      <c r="Q230" s="121"/>
      <c r="R230" s="175"/>
    </row>
    <row r="231" spans="2:18" x14ac:dyDescent="0.2">
      <c r="B231" s="555"/>
      <c r="C231" s="556"/>
      <c r="D231" s="306"/>
      <c r="E231" s="245"/>
      <c r="F231" s="307"/>
      <c r="G231" s="307"/>
      <c r="H231" s="25">
        <f t="shared" si="9"/>
        <v>0</v>
      </c>
      <c r="I231" s="243"/>
      <c r="J231" s="243"/>
      <c r="K231" s="243"/>
      <c r="L231" s="243"/>
      <c r="M231" s="229">
        <f t="shared" si="10"/>
        <v>0</v>
      </c>
      <c r="N231" s="37"/>
      <c r="O231" s="40"/>
      <c r="Q231" s="121"/>
      <c r="R231" s="175"/>
    </row>
    <row r="232" spans="2:18" ht="13.5" thickBot="1" x14ac:dyDescent="0.25">
      <c r="B232" s="555"/>
      <c r="C232" s="556"/>
      <c r="D232" s="306"/>
      <c r="E232" s="245"/>
      <c r="F232" s="307"/>
      <c r="G232" s="307"/>
      <c r="H232" s="25">
        <f t="shared" si="9"/>
        <v>0</v>
      </c>
      <c r="I232" s="243"/>
      <c r="J232" s="243"/>
      <c r="K232" s="243"/>
      <c r="L232" s="243"/>
      <c r="M232" s="229">
        <f t="shared" si="10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9"/>
        <v>0</v>
      </c>
      <c r="I233" s="250"/>
      <c r="J233" s="250"/>
      <c r="K233" s="250"/>
      <c r="L233" s="444"/>
      <c r="M233" s="283">
        <f t="shared" si="10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9"/>
        <v>0</v>
      </c>
      <c r="I234" s="262"/>
      <c r="J234" s="262"/>
      <c r="K234" s="262"/>
      <c r="L234" s="262"/>
      <c r="M234" s="229">
        <f t="shared" si="10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9"/>
        <v>0</v>
      </c>
      <c r="I235" s="243"/>
      <c r="J235" s="243"/>
      <c r="K235" s="243"/>
      <c r="L235" s="243"/>
      <c r="M235" s="229">
        <f t="shared" si="10"/>
        <v>0</v>
      </c>
      <c r="N235" s="37"/>
      <c r="O235" s="40"/>
      <c r="Q235" s="121"/>
      <c r="R235" s="175"/>
    </row>
    <row r="236" spans="2:18" x14ac:dyDescent="0.2">
      <c r="B236" s="555"/>
      <c r="C236" s="556"/>
      <c r="D236" s="306"/>
      <c r="E236" s="245"/>
      <c r="F236" s="307"/>
      <c r="G236" s="307"/>
      <c r="H236" s="25">
        <f t="shared" si="9"/>
        <v>0</v>
      </c>
      <c r="I236" s="243"/>
      <c r="J236" s="243"/>
      <c r="K236" s="243"/>
      <c r="L236" s="243"/>
      <c r="M236" s="229">
        <f t="shared" si="10"/>
        <v>0</v>
      </c>
      <c r="N236" s="37"/>
      <c r="O236" s="40"/>
      <c r="Q236" s="121"/>
      <c r="R236" s="175"/>
    </row>
    <row r="237" spans="2:18" x14ac:dyDescent="0.2">
      <c r="B237" s="555"/>
      <c r="C237" s="556"/>
      <c r="D237" s="306"/>
      <c r="E237" s="245"/>
      <c r="F237" s="307"/>
      <c r="G237" s="307"/>
      <c r="H237" s="25">
        <f t="shared" si="9"/>
        <v>0</v>
      </c>
      <c r="I237" s="243"/>
      <c r="J237" s="243"/>
      <c r="K237" s="243"/>
      <c r="L237" s="243"/>
      <c r="M237" s="229">
        <f t="shared" si="10"/>
        <v>0</v>
      </c>
      <c r="N237" s="37"/>
      <c r="O237" s="40"/>
      <c r="Q237" s="121"/>
      <c r="R237" s="175"/>
    </row>
    <row r="238" spans="2:18" x14ac:dyDescent="0.2">
      <c r="B238" s="555"/>
      <c r="C238" s="556"/>
      <c r="D238" s="322"/>
      <c r="E238" s="245"/>
      <c r="F238" s="323"/>
      <c r="G238" s="323"/>
      <c r="H238" s="174">
        <f t="shared" si="9"/>
        <v>0</v>
      </c>
      <c r="I238" s="243"/>
      <c r="J238" s="243"/>
      <c r="K238" s="243"/>
      <c r="L238" s="243"/>
      <c r="M238" s="229">
        <f t="shared" si="10"/>
        <v>0</v>
      </c>
      <c r="N238" s="37"/>
      <c r="O238" s="40"/>
      <c r="Q238" s="121"/>
      <c r="R238" s="175"/>
    </row>
    <row r="239" spans="2:18" x14ac:dyDescent="0.2">
      <c r="B239" s="555"/>
      <c r="C239" s="556"/>
      <c r="D239" s="322"/>
      <c r="E239" s="324"/>
      <c r="F239" s="323"/>
      <c r="G239" s="323"/>
      <c r="H239" s="174">
        <f t="shared" si="9"/>
        <v>0</v>
      </c>
      <c r="I239" s="243"/>
      <c r="J239" s="243"/>
      <c r="K239" s="243"/>
      <c r="L239" s="243"/>
      <c r="M239" s="229">
        <f t="shared" si="10"/>
        <v>0</v>
      </c>
      <c r="N239" s="37"/>
      <c r="O239" s="40"/>
      <c r="Q239" s="121"/>
      <c r="R239" s="175"/>
    </row>
    <row r="240" spans="2:18" x14ac:dyDescent="0.2">
      <c r="B240" s="555"/>
      <c r="C240" s="556"/>
      <c r="D240" s="322"/>
      <c r="E240" s="324"/>
      <c r="F240" s="323"/>
      <c r="G240" s="323"/>
      <c r="H240" s="174">
        <f t="shared" si="9"/>
        <v>0</v>
      </c>
      <c r="I240" s="243"/>
      <c r="J240" s="243"/>
      <c r="K240" s="243"/>
      <c r="L240" s="243"/>
      <c r="M240" s="229">
        <f t="shared" si="10"/>
        <v>0</v>
      </c>
      <c r="N240" s="37"/>
      <c r="O240" s="40"/>
      <c r="Q240" s="121"/>
      <c r="R240" s="175"/>
    </row>
    <row r="241" spans="2:18" ht="13.5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0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9"/>
        <v>0</v>
      </c>
      <c r="I242" s="250"/>
      <c r="J242" s="250"/>
      <c r="K242" s="250"/>
      <c r="L242" s="444"/>
      <c r="M242" s="283">
        <f t="shared" si="10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9"/>
        <v>0</v>
      </c>
      <c r="I243" s="428"/>
      <c r="J243" s="428"/>
      <c r="K243" s="428"/>
      <c r="L243" s="428"/>
      <c r="M243" s="229">
        <f t="shared" si="10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9"/>
        <v>0</v>
      </c>
      <c r="I244" s="429"/>
      <c r="J244" s="429"/>
      <c r="K244" s="429"/>
      <c r="L244" s="429"/>
      <c r="M244" s="229">
        <f t="shared" si="10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9"/>
        <v>0</v>
      </c>
      <c r="I245" s="430"/>
      <c r="J245" s="430"/>
      <c r="K245" s="430"/>
      <c r="L245" s="421"/>
      <c r="M245" s="283">
        <f t="shared" si="10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9"/>
        <v>0</v>
      </c>
      <c r="I246" s="428"/>
      <c r="J246" s="428"/>
      <c r="K246" s="428"/>
      <c r="L246" s="428"/>
      <c r="M246" s="229">
        <f t="shared" si="10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0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0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7">
        <f t="shared" si="10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85">
        <f>SUM(L134:L248)</f>
        <v>0</v>
      </c>
      <c r="M250" s="285">
        <f t="shared" si="10"/>
        <v>0</v>
      </c>
      <c r="N250" s="578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B167:C188"/>
    <mergeCell ref="N188:O188"/>
    <mergeCell ref="B123:C125"/>
    <mergeCell ref="N125:O125"/>
    <mergeCell ref="N127:O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  <mergeCell ref="B98:C105"/>
    <mergeCell ref="N65:O65"/>
    <mergeCell ref="B66:C71"/>
    <mergeCell ref="N71:O71"/>
    <mergeCell ref="N89:O89"/>
    <mergeCell ref="B90:C97"/>
    <mergeCell ref="N79:O79"/>
    <mergeCell ref="N97:O97"/>
    <mergeCell ref="B221:C228"/>
    <mergeCell ref="N228:O228"/>
    <mergeCell ref="B189:C194"/>
    <mergeCell ref="N194:O194"/>
    <mergeCell ref="N105:O105"/>
    <mergeCell ref="N110:O110"/>
    <mergeCell ref="N119:O119"/>
    <mergeCell ref="N122:O122"/>
    <mergeCell ref="B195:C202"/>
    <mergeCell ref="N202:O202"/>
    <mergeCell ref="B203:C212"/>
    <mergeCell ref="N212:O212"/>
    <mergeCell ref="B213:C220"/>
    <mergeCell ref="N220:O220"/>
    <mergeCell ref="C162:C166"/>
    <mergeCell ref="B106:C110"/>
    <mergeCell ref="B229:C233"/>
    <mergeCell ref="N233:O233"/>
    <mergeCell ref="N250:O250"/>
    <mergeCell ref="B234:C242"/>
    <mergeCell ref="N242:O242"/>
    <mergeCell ref="B243:C245"/>
    <mergeCell ref="N245:O245"/>
    <mergeCell ref="B246:C248"/>
    <mergeCell ref="N248:O248"/>
  </mergeCells>
  <conditionalFormatting sqref="M11:M132 M134:M250">
    <cfRule type="expression" dxfId="8" priority="1" stopIfTrue="1">
      <formula>M11&lt;&gt;H11</formula>
    </cfRule>
  </conditionalFormatting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A28" sqref="A11:J43"/>
    </sheetView>
  </sheetViews>
  <sheetFormatPr baseColWidth="10" defaultColWidth="9.28515625" defaultRowHeight="12.75" outlineLevelCol="1" x14ac:dyDescent="0.2"/>
  <cols>
    <col min="1" max="1" width="3" style="10" customWidth="1"/>
    <col min="2" max="2" width="23.7109375" style="10" customWidth="1"/>
    <col min="3" max="3" width="39.28515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3" width="10.14062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65</v>
      </c>
      <c r="C2" s="561"/>
    </row>
    <row r="3" spans="2:18" x14ac:dyDescent="0.2">
      <c r="B3" s="296"/>
      <c r="C3" s="296"/>
    </row>
    <row r="4" spans="2:18" ht="15" x14ac:dyDescent="0.2">
      <c r="B4" s="281" t="s">
        <v>175</v>
      </c>
      <c r="C4" s="447"/>
      <c r="D4" s="74"/>
    </row>
    <row r="5" spans="2:18" x14ac:dyDescent="0.2">
      <c r="B5" s="9"/>
    </row>
    <row r="6" spans="2:18" ht="25.5" x14ac:dyDescent="0.2">
      <c r="B6" s="211" t="s">
        <v>13</v>
      </c>
      <c r="C6" s="211" t="s">
        <v>14</v>
      </c>
      <c r="D6" s="211" t="s">
        <v>15</v>
      </c>
      <c r="E6" s="211" t="s">
        <v>17</v>
      </c>
      <c r="F6" s="211" t="s">
        <v>12</v>
      </c>
      <c r="G6" s="211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0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9.75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7.25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123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7.25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7.25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7.25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7.25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7.25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7.25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7.25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7.25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>F19*G19</f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7.25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>F20*G20</f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7.25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>F21*G21</f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7.25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ref="H22:H31" si="3">F22*G22</f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7.25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3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7.25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3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7.25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3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7.25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3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7.25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3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7.25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3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7.25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3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7.25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3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7.25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3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7.25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>F32*G32</f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x14ac:dyDescent="0.2">
      <c r="B33" s="565"/>
      <c r="C33" s="274" t="s">
        <v>114</v>
      </c>
      <c r="D33" s="306"/>
      <c r="E33" s="245"/>
      <c r="F33" s="307"/>
      <c r="G33" s="307"/>
      <c r="H33" s="25">
        <f>F33*G33</f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>F41*G41</f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si="0"/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0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0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0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0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0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0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0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0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0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0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0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0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0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0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0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0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0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0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0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0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0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0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0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0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0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0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0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0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x14ac:dyDescent="0.2">
      <c r="B72" s="547" t="s">
        <v>7</v>
      </c>
      <c r="C72" s="548"/>
      <c r="D72" s="325"/>
      <c r="E72" s="326"/>
      <c r="F72" s="327"/>
      <c r="G72" s="327"/>
      <c r="H72" s="32">
        <f t="shared" si="0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0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0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si="0"/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0"/>
        <v>0</v>
      </c>
      <c r="I76" s="442"/>
      <c r="J76" s="442"/>
      <c r="K76" s="442"/>
      <c r="L76" s="442"/>
      <c r="M76" s="229">
        <f t="shared" ref="M76:M137" si="4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0"/>
        <v>0</v>
      </c>
      <c r="I77" s="442"/>
      <c r="J77" s="442"/>
      <c r="K77" s="442"/>
      <c r="L77" s="442"/>
      <c r="M77" s="229">
        <f t="shared" si="4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0"/>
        <v>0</v>
      </c>
      <c r="I78" s="442"/>
      <c r="J78" s="442"/>
      <c r="K78" s="442"/>
      <c r="L78" s="442"/>
      <c r="M78" s="229">
        <f t="shared" si="4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0"/>
        <v>0</v>
      </c>
      <c r="I79" s="444"/>
      <c r="J79" s="444"/>
      <c r="K79" s="444"/>
      <c r="L79" s="444"/>
      <c r="M79" s="283">
        <f t="shared" si="4"/>
        <v>0</v>
      </c>
      <c r="N79" s="571">
        <f>SUM(H72:H79)</f>
        <v>0</v>
      </c>
      <c r="O79" s="574"/>
      <c r="P79" s="159"/>
      <c r="Q79" s="122"/>
      <c r="R79" s="175"/>
    </row>
    <row r="80" spans="2:18" x14ac:dyDescent="0.2">
      <c r="B80" s="547" t="s">
        <v>8</v>
      </c>
      <c r="C80" s="548"/>
      <c r="D80" s="316"/>
      <c r="E80" s="317"/>
      <c r="F80" s="318"/>
      <c r="G80" s="318"/>
      <c r="H80" s="33">
        <f t="shared" si="0"/>
        <v>0</v>
      </c>
      <c r="I80" s="445"/>
      <c r="J80" s="445"/>
      <c r="K80" s="445"/>
      <c r="L80" s="445"/>
      <c r="M80" s="229">
        <f t="shared" si="4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0"/>
        <v>0</v>
      </c>
      <c r="I81" s="442"/>
      <c r="J81" s="442"/>
      <c r="K81" s="442"/>
      <c r="L81" s="442"/>
      <c r="M81" s="229">
        <f t="shared" si="4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0"/>
        <v>0</v>
      </c>
      <c r="I82" s="442"/>
      <c r="J82" s="442"/>
      <c r="K82" s="442"/>
      <c r="L82" s="442"/>
      <c r="M82" s="229">
        <f t="shared" si="4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0"/>
        <v>0</v>
      </c>
      <c r="I83" s="442"/>
      <c r="J83" s="442"/>
      <c r="K83" s="442"/>
      <c r="L83" s="442"/>
      <c r="M83" s="229">
        <f t="shared" si="4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0"/>
        <v>0</v>
      </c>
      <c r="I84" s="442"/>
      <c r="J84" s="442"/>
      <c r="K84" s="442"/>
      <c r="L84" s="442"/>
      <c r="M84" s="229">
        <f t="shared" si="4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0"/>
        <v>0</v>
      </c>
      <c r="I85" s="442"/>
      <c r="J85" s="442"/>
      <c r="K85" s="442"/>
      <c r="L85" s="442"/>
      <c r="M85" s="229">
        <f t="shared" si="4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0"/>
        <v>0</v>
      </c>
      <c r="I86" s="442"/>
      <c r="J86" s="442"/>
      <c r="K86" s="442"/>
      <c r="L86" s="442"/>
      <c r="M86" s="229">
        <f t="shared" si="4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0"/>
        <v>0</v>
      </c>
      <c r="I87" s="442"/>
      <c r="J87" s="442"/>
      <c r="K87" s="442"/>
      <c r="L87" s="442"/>
      <c r="M87" s="229">
        <f t="shared" si="4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0"/>
        <v>0</v>
      </c>
      <c r="I88" s="442"/>
      <c r="J88" s="442"/>
      <c r="K88" s="442"/>
      <c r="L88" s="442"/>
      <c r="M88" s="229">
        <f t="shared" si="4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0"/>
        <v>0</v>
      </c>
      <c r="I89" s="444"/>
      <c r="J89" s="444"/>
      <c r="K89" s="444"/>
      <c r="L89" s="444"/>
      <c r="M89" s="283">
        <f t="shared" si="4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0"/>
        <v>0</v>
      </c>
      <c r="I90" s="445"/>
      <c r="J90" s="445"/>
      <c r="K90" s="445"/>
      <c r="L90" s="445"/>
      <c r="M90" s="229">
        <f t="shared" si="4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0"/>
        <v>0</v>
      </c>
      <c r="I91" s="442"/>
      <c r="J91" s="442"/>
      <c r="K91" s="442"/>
      <c r="L91" s="442"/>
      <c r="M91" s="229">
        <f t="shared" si="4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0"/>
        <v>0</v>
      </c>
      <c r="I92" s="442"/>
      <c r="J92" s="442"/>
      <c r="K92" s="442"/>
      <c r="L92" s="442"/>
      <c r="M92" s="229">
        <f t="shared" si="4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0"/>
        <v>0</v>
      </c>
      <c r="I93" s="442"/>
      <c r="J93" s="442"/>
      <c r="K93" s="442"/>
      <c r="L93" s="442"/>
      <c r="M93" s="229">
        <f t="shared" si="4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0"/>
        <v>0</v>
      </c>
      <c r="I94" s="442"/>
      <c r="J94" s="442"/>
      <c r="K94" s="442"/>
      <c r="L94" s="442"/>
      <c r="M94" s="229">
        <f t="shared" si="4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0"/>
        <v>0</v>
      </c>
      <c r="I95" s="442"/>
      <c r="J95" s="442"/>
      <c r="K95" s="442"/>
      <c r="L95" s="442"/>
      <c r="M95" s="229">
        <f t="shared" si="4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0"/>
        <v>0</v>
      </c>
      <c r="I96" s="442"/>
      <c r="J96" s="442"/>
      <c r="K96" s="442"/>
      <c r="L96" s="442"/>
      <c r="M96" s="229">
        <f t="shared" si="4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0"/>
        <v>0</v>
      </c>
      <c r="I97" s="444"/>
      <c r="J97" s="444"/>
      <c r="K97" s="444"/>
      <c r="L97" s="444"/>
      <c r="M97" s="283">
        <f t="shared" si="4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0"/>
        <v>0</v>
      </c>
      <c r="I98" s="445"/>
      <c r="J98" s="445"/>
      <c r="K98" s="445"/>
      <c r="L98" s="445"/>
      <c r="M98" s="229">
        <f t="shared" si="4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0"/>
        <v>0</v>
      </c>
      <c r="I99" s="442"/>
      <c r="J99" s="442"/>
      <c r="K99" s="442"/>
      <c r="L99" s="442"/>
      <c r="M99" s="229">
        <f t="shared" si="4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0"/>
        <v>0</v>
      </c>
      <c r="I100" s="442"/>
      <c r="J100" s="442"/>
      <c r="K100" s="442"/>
      <c r="L100" s="442"/>
      <c r="M100" s="229">
        <f t="shared" si="4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0"/>
        <v>0</v>
      </c>
      <c r="I101" s="442"/>
      <c r="J101" s="442"/>
      <c r="K101" s="442"/>
      <c r="L101" s="442"/>
      <c r="M101" s="229">
        <f t="shared" si="4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0"/>
        <v>0</v>
      </c>
      <c r="I102" s="442"/>
      <c r="J102" s="442"/>
      <c r="K102" s="442"/>
      <c r="L102" s="442"/>
      <c r="M102" s="229">
        <f t="shared" si="4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>F103*G103</f>
        <v>0</v>
      </c>
      <c r="I103" s="442"/>
      <c r="J103" s="442"/>
      <c r="K103" s="442"/>
      <c r="L103" s="442"/>
      <c r="M103" s="229">
        <f t="shared" si="4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0"/>
        <v>0</v>
      </c>
      <c r="I104" s="442"/>
      <c r="J104" s="442"/>
      <c r="K104" s="442"/>
      <c r="L104" s="442"/>
      <c r="M104" s="229">
        <f t="shared" si="4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0"/>
        <v>0</v>
      </c>
      <c r="I105" s="444"/>
      <c r="J105" s="444"/>
      <c r="K105" s="444"/>
      <c r="L105" s="444"/>
      <c r="M105" s="283">
        <f t="shared" si="4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0"/>
        <v>0</v>
      </c>
      <c r="I106" s="445"/>
      <c r="J106" s="445"/>
      <c r="K106" s="445"/>
      <c r="L106" s="445"/>
      <c r="M106" s="229">
        <f t="shared" si="4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si="0"/>
        <v>0</v>
      </c>
      <c r="I107" s="442"/>
      <c r="J107" s="442"/>
      <c r="K107" s="442"/>
      <c r="L107" s="442"/>
      <c r="M107" s="229">
        <f t="shared" si="4"/>
        <v>0</v>
      </c>
      <c r="N107" s="37"/>
      <c r="O107" s="40"/>
      <c r="P107" s="158"/>
      <c r="Q107" s="121"/>
      <c r="R107" s="175"/>
    </row>
    <row r="108" spans="2:18" ht="12.75" customHeight="1" x14ac:dyDescent="0.2">
      <c r="B108" s="555"/>
      <c r="C108" s="556"/>
      <c r="D108" s="306"/>
      <c r="E108" s="245"/>
      <c r="F108" s="307"/>
      <c r="G108" s="307"/>
      <c r="H108" s="25">
        <f t="shared" si="0"/>
        <v>0</v>
      </c>
      <c r="I108" s="442"/>
      <c r="J108" s="442"/>
      <c r="K108" s="442"/>
      <c r="L108" s="442"/>
      <c r="M108" s="229">
        <f t="shared" si="4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0"/>
        <v>0</v>
      </c>
      <c r="I109" s="442"/>
      <c r="J109" s="442"/>
      <c r="K109" s="442"/>
      <c r="L109" s="442"/>
      <c r="M109" s="229">
        <f t="shared" si="4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0"/>
        <v>0</v>
      </c>
      <c r="I110" s="444"/>
      <c r="J110" s="444"/>
      <c r="K110" s="444"/>
      <c r="L110" s="444"/>
      <c r="M110" s="283">
        <f t="shared" si="4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0"/>
        <v>0</v>
      </c>
      <c r="I111" s="445"/>
      <c r="J111" s="445"/>
      <c r="K111" s="445"/>
      <c r="L111" s="445"/>
      <c r="M111" s="229">
        <f t="shared" si="4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0"/>
        <v>0</v>
      </c>
      <c r="I112" s="442"/>
      <c r="J112" s="442"/>
      <c r="K112" s="442"/>
      <c r="L112" s="442"/>
      <c r="M112" s="229">
        <f t="shared" si="4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0"/>
        <v>0</v>
      </c>
      <c r="I113" s="442"/>
      <c r="J113" s="442"/>
      <c r="K113" s="442"/>
      <c r="L113" s="442"/>
      <c r="M113" s="229">
        <f t="shared" si="4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0"/>
        <v>0</v>
      </c>
      <c r="I114" s="442"/>
      <c r="J114" s="442"/>
      <c r="K114" s="442"/>
      <c r="L114" s="442"/>
      <c r="M114" s="229">
        <f t="shared" si="4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0"/>
        <v>0</v>
      </c>
      <c r="I115" s="442"/>
      <c r="J115" s="442"/>
      <c r="K115" s="442"/>
      <c r="L115" s="442"/>
      <c r="M115" s="229">
        <f t="shared" si="4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0"/>
        <v>0</v>
      </c>
      <c r="I116" s="442"/>
      <c r="J116" s="442"/>
      <c r="K116" s="442"/>
      <c r="L116" s="442"/>
      <c r="M116" s="229">
        <f t="shared" si="4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0"/>
        <v>0</v>
      </c>
      <c r="I117" s="442"/>
      <c r="J117" s="442"/>
      <c r="K117" s="442"/>
      <c r="L117" s="442"/>
      <c r="M117" s="229">
        <f t="shared" si="4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0"/>
        <v>0</v>
      </c>
      <c r="I118" s="442"/>
      <c r="J118" s="442"/>
      <c r="K118" s="442"/>
      <c r="L118" s="442"/>
      <c r="M118" s="229">
        <f t="shared" si="4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0"/>
        <v>0</v>
      </c>
      <c r="I119" s="444"/>
      <c r="J119" s="444"/>
      <c r="K119" s="444"/>
      <c r="L119" s="444"/>
      <c r="M119" s="283">
        <f t="shared" si="4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0"/>
        <v>0</v>
      </c>
      <c r="I120" s="445"/>
      <c r="J120" s="445"/>
      <c r="K120" s="445"/>
      <c r="L120" s="445"/>
      <c r="M120" s="229">
        <f t="shared" si="4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0"/>
        <v>0</v>
      </c>
      <c r="I121" s="442"/>
      <c r="J121" s="442"/>
      <c r="K121" s="442"/>
      <c r="L121" s="442"/>
      <c r="M121" s="229">
        <f t="shared" si="4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0"/>
        <v>0</v>
      </c>
      <c r="I122" s="444"/>
      <c r="J122" s="444"/>
      <c r="K122" s="444"/>
      <c r="L122" s="444"/>
      <c r="M122" s="283">
        <f t="shared" si="4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253">
        <f t="shared" si="0"/>
        <v>0</v>
      </c>
      <c r="I123" s="419"/>
      <c r="J123" s="419"/>
      <c r="K123" s="419"/>
      <c r="L123" s="419"/>
      <c r="M123" s="229">
        <f t="shared" si="4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>F124*G124</f>
        <v>0</v>
      </c>
      <c r="I124" s="420"/>
      <c r="J124" s="420"/>
      <c r="K124" s="420"/>
      <c r="L124" s="420"/>
      <c r="M124" s="229">
        <f t="shared" si="4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254">
        <f>F125*G125</f>
        <v>0</v>
      </c>
      <c r="I125" s="421"/>
      <c r="J125" s="421"/>
      <c r="K125" s="421"/>
      <c r="L125" s="421"/>
      <c r="M125" s="283">
        <f t="shared" si="4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20"/>
      <c r="J126" s="220"/>
      <c r="K126" s="220"/>
      <c r="L126" s="220"/>
      <c r="M126" s="226">
        <f t="shared" si="4"/>
        <v>0</v>
      </c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3">
        <f>SUM(I11:I125)</f>
        <v>0</v>
      </c>
      <c r="J127" s="343">
        <f>SUM(J11:J125)</f>
        <v>0</v>
      </c>
      <c r="K127" s="343">
        <f>SUM(K11:K125)</f>
        <v>0</v>
      </c>
      <c r="L127" s="343">
        <f>SUM(L11:L125)</f>
        <v>0</v>
      </c>
      <c r="M127" s="279">
        <f t="shared" si="4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6"/>
      <c r="M128" s="344"/>
      <c r="N128" s="37"/>
      <c r="O128" s="158"/>
      <c r="Q128" s="165"/>
    </row>
    <row r="129" spans="2:18" x14ac:dyDescent="0.2">
      <c r="F129" s="38"/>
      <c r="H129" s="36"/>
      <c r="I129" s="36"/>
      <c r="J129" s="36"/>
      <c r="K129" s="36"/>
      <c r="L129" s="36"/>
      <c r="M129" s="344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6"/>
      <c r="M130" s="344"/>
      <c r="N130" s="37"/>
      <c r="O130" s="158"/>
      <c r="Q130" s="165"/>
    </row>
    <row r="131" spans="2:18" ht="30" customHeight="1" thickBot="1" x14ac:dyDescent="0.25">
      <c r="B131" s="394" t="s">
        <v>95</v>
      </c>
      <c r="C131" s="407"/>
      <c r="D131" s="396"/>
      <c r="E131" s="397"/>
      <c r="F131" s="397"/>
      <c r="G131" s="398"/>
      <c r="H131" s="407"/>
      <c r="I131" s="407"/>
      <c r="J131" s="407"/>
      <c r="K131" s="407"/>
      <c r="L131" s="407"/>
      <c r="M131" s="407"/>
      <c r="N131" s="407"/>
      <c r="O131" s="408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226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5.75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95" si="5">F134*G134</f>
        <v>0</v>
      </c>
      <c r="I134" s="243"/>
      <c r="J134" s="243"/>
      <c r="K134" s="243"/>
      <c r="L134" s="243"/>
      <c r="M134" s="229">
        <f t="shared" si="4"/>
        <v>0</v>
      </c>
      <c r="N134" s="25">
        <f>H134</f>
        <v>0</v>
      </c>
      <c r="O134" s="40"/>
      <c r="Q134" s="121"/>
      <c r="R134" s="175"/>
    </row>
    <row r="135" spans="2:18" ht="15.75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5"/>
        <v>0</v>
      </c>
      <c r="I135" s="243"/>
      <c r="J135" s="243"/>
      <c r="K135" s="243"/>
      <c r="L135" s="243"/>
      <c r="M135" s="229">
        <f t="shared" si="4"/>
        <v>0</v>
      </c>
      <c r="N135" s="25">
        <f t="shared" ref="N135:N156" si="6">H135</f>
        <v>0</v>
      </c>
      <c r="O135" s="40"/>
      <c r="Q135" s="121"/>
      <c r="R135" s="175"/>
    </row>
    <row r="136" spans="2:18" ht="15.75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5"/>
        <v>0</v>
      </c>
      <c r="I136" s="243"/>
      <c r="J136" s="243"/>
      <c r="K136" s="243"/>
      <c r="L136" s="243"/>
      <c r="M136" s="229">
        <f t="shared" si="4"/>
        <v>0</v>
      </c>
      <c r="N136" s="25">
        <f t="shared" si="6"/>
        <v>0</v>
      </c>
      <c r="O136" s="40"/>
      <c r="Q136" s="173"/>
      <c r="R136" s="175"/>
    </row>
    <row r="137" spans="2:18" ht="15.75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5"/>
        <v>0</v>
      </c>
      <c r="I137" s="243"/>
      <c r="J137" s="243"/>
      <c r="K137" s="243"/>
      <c r="L137" s="243"/>
      <c r="M137" s="229">
        <f t="shared" si="4"/>
        <v>0</v>
      </c>
      <c r="N137" s="25">
        <f t="shared" si="6"/>
        <v>0</v>
      </c>
      <c r="O137" s="40"/>
      <c r="Q137" s="121"/>
      <c r="R137" s="175"/>
    </row>
    <row r="138" spans="2:18" ht="15.75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5"/>
        <v>0</v>
      </c>
      <c r="I138" s="243"/>
      <c r="J138" s="243"/>
      <c r="K138" s="243"/>
      <c r="L138" s="243"/>
      <c r="M138" s="229">
        <f t="shared" ref="M138:M201" si="7">+SUM(I138:L138)</f>
        <v>0</v>
      </c>
      <c r="N138" s="25">
        <f t="shared" si="6"/>
        <v>0</v>
      </c>
      <c r="O138" s="40"/>
      <c r="Q138" s="121"/>
      <c r="R138" s="175"/>
    </row>
    <row r="139" spans="2:18" ht="15.75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5"/>
        <v>0</v>
      </c>
      <c r="I139" s="243"/>
      <c r="J139" s="243"/>
      <c r="K139" s="243"/>
      <c r="L139" s="243"/>
      <c r="M139" s="229">
        <f t="shared" si="7"/>
        <v>0</v>
      </c>
      <c r="N139" s="25">
        <f t="shared" si="6"/>
        <v>0</v>
      </c>
      <c r="O139" s="40"/>
      <c r="Q139" s="121"/>
      <c r="R139" s="175"/>
    </row>
    <row r="140" spans="2:18" ht="15.75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5"/>
        <v>0</v>
      </c>
      <c r="I140" s="243"/>
      <c r="J140" s="243"/>
      <c r="K140" s="243"/>
      <c r="L140" s="243"/>
      <c r="M140" s="229">
        <f t="shared" si="7"/>
        <v>0</v>
      </c>
      <c r="N140" s="25">
        <f t="shared" si="6"/>
        <v>0</v>
      </c>
      <c r="O140" s="40"/>
      <c r="Q140" s="121"/>
      <c r="R140" s="175"/>
    </row>
    <row r="141" spans="2:18" ht="15.75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5"/>
        <v>0</v>
      </c>
      <c r="I141" s="243"/>
      <c r="J141" s="243"/>
      <c r="K141" s="243"/>
      <c r="L141" s="243"/>
      <c r="M141" s="229">
        <f t="shared" si="7"/>
        <v>0</v>
      </c>
      <c r="N141" s="25">
        <f t="shared" si="6"/>
        <v>0</v>
      </c>
      <c r="O141" s="40"/>
      <c r="Q141" s="121"/>
      <c r="R141" s="175"/>
    </row>
    <row r="142" spans="2:18" ht="15.75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5"/>
        <v>0</v>
      </c>
      <c r="I142" s="243"/>
      <c r="J142" s="243"/>
      <c r="K142" s="243"/>
      <c r="L142" s="243"/>
      <c r="M142" s="229">
        <f t="shared" si="7"/>
        <v>0</v>
      </c>
      <c r="N142" s="25">
        <f t="shared" si="6"/>
        <v>0</v>
      </c>
      <c r="O142" s="40"/>
      <c r="Q142" s="121"/>
      <c r="R142" s="175"/>
    </row>
    <row r="143" spans="2:18" ht="15.75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5"/>
        <v>0</v>
      </c>
      <c r="I143" s="243"/>
      <c r="J143" s="243"/>
      <c r="K143" s="243"/>
      <c r="L143" s="243"/>
      <c r="M143" s="229">
        <f t="shared" si="7"/>
        <v>0</v>
      </c>
      <c r="N143" s="25">
        <f t="shared" si="6"/>
        <v>0</v>
      </c>
      <c r="O143" s="40"/>
      <c r="Q143" s="121"/>
      <c r="R143" s="175"/>
    </row>
    <row r="144" spans="2:18" ht="15.75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5"/>
        <v>0</v>
      </c>
      <c r="I144" s="243"/>
      <c r="J144" s="243"/>
      <c r="K144" s="243"/>
      <c r="L144" s="243"/>
      <c r="M144" s="229">
        <f t="shared" si="7"/>
        <v>0</v>
      </c>
      <c r="N144" s="25">
        <f t="shared" si="6"/>
        <v>0</v>
      </c>
      <c r="O144" s="40"/>
      <c r="Q144" s="121"/>
      <c r="R144" s="175"/>
    </row>
    <row r="145" spans="2:18" ht="15.75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5"/>
        <v>0</v>
      </c>
      <c r="I145" s="243"/>
      <c r="J145" s="243"/>
      <c r="K145" s="243"/>
      <c r="L145" s="243"/>
      <c r="M145" s="229">
        <f t="shared" si="7"/>
        <v>0</v>
      </c>
      <c r="N145" s="25">
        <f t="shared" si="6"/>
        <v>0</v>
      </c>
      <c r="O145" s="40"/>
      <c r="Q145" s="121"/>
      <c r="R145" s="175"/>
    </row>
    <row r="146" spans="2:18" ht="15.75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5"/>
        <v>0</v>
      </c>
      <c r="I146" s="243"/>
      <c r="J146" s="243"/>
      <c r="K146" s="243"/>
      <c r="L146" s="243"/>
      <c r="M146" s="229">
        <f t="shared" si="7"/>
        <v>0</v>
      </c>
      <c r="N146" s="25">
        <f t="shared" si="6"/>
        <v>0</v>
      </c>
      <c r="O146" s="40"/>
      <c r="Q146" s="121"/>
      <c r="R146" s="175"/>
    </row>
    <row r="147" spans="2:18" ht="15.75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5"/>
        <v>0</v>
      </c>
      <c r="I147" s="243"/>
      <c r="J147" s="243"/>
      <c r="K147" s="243"/>
      <c r="L147" s="243"/>
      <c r="M147" s="229">
        <f t="shared" si="7"/>
        <v>0</v>
      </c>
      <c r="N147" s="25">
        <f t="shared" si="6"/>
        <v>0</v>
      </c>
      <c r="O147" s="40"/>
      <c r="Q147" s="121"/>
      <c r="R147" s="175"/>
    </row>
    <row r="148" spans="2:18" ht="15.75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5"/>
        <v>0</v>
      </c>
      <c r="I148" s="243"/>
      <c r="J148" s="243"/>
      <c r="K148" s="243"/>
      <c r="L148" s="243"/>
      <c r="M148" s="229">
        <f t="shared" si="7"/>
        <v>0</v>
      </c>
      <c r="N148" s="25">
        <f t="shared" si="6"/>
        <v>0</v>
      </c>
      <c r="O148" s="40"/>
      <c r="Q148" s="121"/>
      <c r="R148" s="175"/>
    </row>
    <row r="149" spans="2:18" ht="15.75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5"/>
        <v>0</v>
      </c>
      <c r="I149" s="243"/>
      <c r="J149" s="243"/>
      <c r="K149" s="243"/>
      <c r="L149" s="243"/>
      <c r="M149" s="229">
        <f t="shared" si="7"/>
        <v>0</v>
      </c>
      <c r="N149" s="25">
        <f t="shared" si="6"/>
        <v>0</v>
      </c>
      <c r="O149" s="40"/>
      <c r="Q149" s="121"/>
      <c r="R149" s="175"/>
    </row>
    <row r="150" spans="2:18" ht="15.75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5"/>
        <v>0</v>
      </c>
      <c r="I150" s="243"/>
      <c r="J150" s="243"/>
      <c r="K150" s="243"/>
      <c r="L150" s="243"/>
      <c r="M150" s="229">
        <f t="shared" si="7"/>
        <v>0</v>
      </c>
      <c r="N150" s="25">
        <f t="shared" si="6"/>
        <v>0</v>
      </c>
      <c r="O150" s="40"/>
      <c r="Q150" s="121"/>
      <c r="R150" s="175"/>
    </row>
    <row r="151" spans="2:18" ht="15.75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5"/>
        <v>0</v>
      </c>
      <c r="I151" s="243"/>
      <c r="J151" s="243"/>
      <c r="K151" s="243"/>
      <c r="L151" s="243"/>
      <c r="M151" s="229">
        <f t="shared" si="7"/>
        <v>0</v>
      </c>
      <c r="N151" s="25">
        <f t="shared" si="6"/>
        <v>0</v>
      </c>
      <c r="O151" s="40"/>
      <c r="Q151" s="121"/>
      <c r="R151" s="175"/>
    </row>
    <row r="152" spans="2:18" ht="15.75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5"/>
        <v>0</v>
      </c>
      <c r="I152" s="243"/>
      <c r="J152" s="243"/>
      <c r="K152" s="243"/>
      <c r="L152" s="243"/>
      <c r="M152" s="229">
        <f t="shared" si="7"/>
        <v>0</v>
      </c>
      <c r="N152" s="25">
        <f t="shared" si="6"/>
        <v>0</v>
      </c>
      <c r="O152" s="40"/>
      <c r="Q152" s="121"/>
      <c r="R152" s="175"/>
    </row>
    <row r="153" spans="2:18" ht="15.75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5"/>
        <v>0</v>
      </c>
      <c r="I153" s="243"/>
      <c r="J153" s="243"/>
      <c r="K153" s="243"/>
      <c r="L153" s="243"/>
      <c r="M153" s="229">
        <f t="shared" si="7"/>
        <v>0</v>
      </c>
      <c r="N153" s="25">
        <f t="shared" si="6"/>
        <v>0</v>
      </c>
      <c r="O153" s="40"/>
      <c r="Q153" s="121"/>
      <c r="R153" s="175"/>
    </row>
    <row r="154" spans="2:18" ht="15.75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5"/>
        <v>0</v>
      </c>
      <c r="I154" s="243"/>
      <c r="J154" s="243"/>
      <c r="K154" s="243"/>
      <c r="L154" s="243"/>
      <c r="M154" s="229">
        <f t="shared" si="7"/>
        <v>0</v>
      </c>
      <c r="N154" s="25">
        <f t="shared" si="6"/>
        <v>0</v>
      </c>
      <c r="O154" s="40"/>
      <c r="Q154" s="121"/>
      <c r="R154" s="175"/>
    </row>
    <row r="155" spans="2:18" ht="15.75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5"/>
        <v>0</v>
      </c>
      <c r="I155" s="243"/>
      <c r="J155" s="243"/>
      <c r="K155" s="243"/>
      <c r="L155" s="243"/>
      <c r="M155" s="229">
        <f t="shared" si="7"/>
        <v>0</v>
      </c>
      <c r="N155" s="25">
        <f t="shared" si="6"/>
        <v>0</v>
      </c>
      <c r="O155" s="40"/>
      <c r="Q155" s="121"/>
      <c r="R155" s="175"/>
    </row>
    <row r="156" spans="2:18" ht="15.75" customHeight="1" x14ac:dyDescent="0.2">
      <c r="B156" s="565"/>
      <c r="C156" s="274" t="s">
        <v>114</v>
      </c>
      <c r="D156" s="306"/>
      <c r="E156" s="245"/>
      <c r="F156" s="307"/>
      <c r="G156" s="307"/>
      <c r="H156" s="25">
        <f>F156*G156</f>
        <v>0</v>
      </c>
      <c r="I156" s="243"/>
      <c r="J156" s="243"/>
      <c r="K156" s="243"/>
      <c r="L156" s="243"/>
      <c r="M156" s="229">
        <f t="shared" si="7"/>
        <v>0</v>
      </c>
      <c r="N156" s="25">
        <f t="shared" si="6"/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5"/>
        <v>0</v>
      </c>
      <c r="I157" s="243"/>
      <c r="J157" s="243"/>
      <c r="K157" s="243"/>
      <c r="L157" s="243"/>
      <c r="M157" s="229">
        <f t="shared" si="7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5"/>
        <v>0</v>
      </c>
      <c r="I158" s="243"/>
      <c r="J158" s="243"/>
      <c r="K158" s="243"/>
      <c r="L158" s="243"/>
      <c r="M158" s="229">
        <f t="shared" si="7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5"/>
        <v>0</v>
      </c>
      <c r="I159" s="243"/>
      <c r="J159" s="243"/>
      <c r="K159" s="243"/>
      <c r="L159" s="243"/>
      <c r="M159" s="229">
        <f t="shared" si="7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5"/>
        <v>0</v>
      </c>
      <c r="I160" s="243"/>
      <c r="J160" s="243"/>
      <c r="K160" s="243"/>
      <c r="L160" s="243"/>
      <c r="M160" s="229">
        <f t="shared" si="7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5"/>
        <v>0</v>
      </c>
      <c r="I161" s="243"/>
      <c r="J161" s="243"/>
      <c r="K161" s="243"/>
      <c r="L161" s="243"/>
      <c r="M161" s="229">
        <f t="shared" si="7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5"/>
        <v>0</v>
      </c>
      <c r="I162" s="243"/>
      <c r="J162" s="243"/>
      <c r="K162" s="243"/>
      <c r="L162" s="243"/>
      <c r="M162" s="229">
        <f t="shared" si="7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5"/>
        <v>0</v>
      </c>
      <c r="I163" s="243"/>
      <c r="J163" s="243"/>
      <c r="K163" s="243"/>
      <c r="L163" s="243"/>
      <c r="M163" s="229">
        <f t="shared" si="7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 t="shared" si="5"/>
        <v>0</v>
      </c>
      <c r="I164" s="243"/>
      <c r="J164" s="243"/>
      <c r="K164" s="243"/>
      <c r="L164" s="243"/>
      <c r="M164" s="229">
        <f t="shared" si="7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5"/>
        <v>0</v>
      </c>
      <c r="I165" s="243"/>
      <c r="J165" s="243"/>
      <c r="K165" s="243"/>
      <c r="L165" s="243"/>
      <c r="M165" s="229">
        <f t="shared" si="7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5"/>
        <v>0</v>
      </c>
      <c r="I166" s="446"/>
      <c r="J166" s="446"/>
      <c r="K166" s="446"/>
      <c r="L166" s="446"/>
      <c r="M166" s="283">
        <f t="shared" si="7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5"/>
        <v>0</v>
      </c>
      <c r="I167" s="243"/>
      <c r="J167" s="243"/>
      <c r="K167" s="243"/>
      <c r="L167" s="243"/>
      <c r="M167" s="284">
        <f t="shared" si="7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5"/>
        <v>0</v>
      </c>
      <c r="I168" s="243"/>
      <c r="J168" s="243"/>
      <c r="K168" s="243"/>
      <c r="L168" s="243"/>
      <c r="M168" s="229">
        <f t="shared" si="7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6"/>
      <c r="E169" s="245"/>
      <c r="F169" s="307"/>
      <c r="G169" s="307"/>
      <c r="H169" s="25">
        <f t="shared" si="5"/>
        <v>0</v>
      </c>
      <c r="I169" s="243"/>
      <c r="J169" s="243"/>
      <c r="K169" s="243"/>
      <c r="L169" s="243"/>
      <c r="M169" s="229">
        <f t="shared" si="7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6"/>
      <c r="E170" s="245"/>
      <c r="F170" s="307"/>
      <c r="G170" s="307"/>
      <c r="H170" s="25">
        <f t="shared" si="5"/>
        <v>0</v>
      </c>
      <c r="I170" s="243"/>
      <c r="J170" s="243"/>
      <c r="K170" s="243"/>
      <c r="L170" s="243"/>
      <c r="M170" s="229">
        <f t="shared" si="7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6"/>
      <c r="E171" s="245"/>
      <c r="F171" s="307"/>
      <c r="G171" s="307"/>
      <c r="H171" s="25">
        <f t="shared" si="5"/>
        <v>0</v>
      </c>
      <c r="I171" s="243"/>
      <c r="J171" s="243"/>
      <c r="K171" s="243"/>
      <c r="L171" s="243"/>
      <c r="M171" s="229">
        <f t="shared" si="7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5"/>
        <v>0</v>
      </c>
      <c r="I172" s="243"/>
      <c r="J172" s="243"/>
      <c r="K172" s="243"/>
      <c r="L172" s="243"/>
      <c r="M172" s="229">
        <f t="shared" si="7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5"/>
        <v>0</v>
      </c>
      <c r="I173" s="243"/>
      <c r="J173" s="243"/>
      <c r="K173" s="243"/>
      <c r="L173" s="243"/>
      <c r="M173" s="229">
        <f t="shared" si="7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5"/>
        <v>0</v>
      </c>
      <c r="I174" s="243"/>
      <c r="J174" s="243"/>
      <c r="K174" s="243"/>
      <c r="L174" s="243"/>
      <c r="M174" s="229">
        <f t="shared" si="7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 t="shared" si="5"/>
        <v>0</v>
      </c>
      <c r="I175" s="243"/>
      <c r="J175" s="243"/>
      <c r="K175" s="243"/>
      <c r="L175" s="243"/>
      <c r="M175" s="229">
        <f t="shared" si="7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5"/>
        <v>0</v>
      </c>
      <c r="I176" s="243"/>
      <c r="J176" s="243"/>
      <c r="K176" s="243"/>
      <c r="L176" s="243"/>
      <c r="M176" s="229">
        <f t="shared" si="7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5"/>
        <v>0</v>
      </c>
      <c r="I177" s="243"/>
      <c r="J177" s="243"/>
      <c r="K177" s="243"/>
      <c r="L177" s="243"/>
      <c r="M177" s="229">
        <f t="shared" si="7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5"/>
        <v>0</v>
      </c>
      <c r="I178" s="243"/>
      <c r="J178" s="243"/>
      <c r="K178" s="243"/>
      <c r="L178" s="243"/>
      <c r="M178" s="229">
        <f t="shared" si="7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5"/>
        <v>0</v>
      </c>
      <c r="I179" s="243"/>
      <c r="J179" s="243"/>
      <c r="K179" s="243"/>
      <c r="L179" s="243"/>
      <c r="M179" s="229">
        <f t="shared" si="7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5"/>
        <v>0</v>
      </c>
      <c r="I180" s="243"/>
      <c r="J180" s="243"/>
      <c r="K180" s="243"/>
      <c r="L180" s="243"/>
      <c r="M180" s="229">
        <f t="shared" si="7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5"/>
        <v>0</v>
      </c>
      <c r="I181" s="243"/>
      <c r="J181" s="243"/>
      <c r="K181" s="243"/>
      <c r="L181" s="243"/>
      <c r="M181" s="229">
        <f t="shared" si="7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5"/>
        <v>0</v>
      </c>
      <c r="I182" s="243"/>
      <c r="J182" s="243"/>
      <c r="K182" s="243"/>
      <c r="L182" s="243"/>
      <c r="M182" s="229">
        <f t="shared" si="7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5"/>
        <v>0</v>
      </c>
      <c r="I183" s="243"/>
      <c r="J183" s="243"/>
      <c r="K183" s="243"/>
      <c r="L183" s="243"/>
      <c r="M183" s="229">
        <f t="shared" si="7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5"/>
        <v>0</v>
      </c>
      <c r="I184" s="243"/>
      <c r="J184" s="243"/>
      <c r="K184" s="243"/>
      <c r="L184" s="243"/>
      <c r="M184" s="229">
        <f t="shared" si="7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5"/>
        <v>0</v>
      </c>
      <c r="I185" s="243"/>
      <c r="J185" s="243"/>
      <c r="K185" s="243"/>
      <c r="L185" s="243"/>
      <c r="M185" s="229">
        <f t="shared" si="7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5"/>
        <v>0</v>
      </c>
      <c r="I186" s="243"/>
      <c r="J186" s="243"/>
      <c r="K186" s="243"/>
      <c r="L186" s="243"/>
      <c r="M186" s="229">
        <f t="shared" si="7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5"/>
        <v>0</v>
      </c>
      <c r="I187" s="243"/>
      <c r="J187" s="243"/>
      <c r="K187" s="243"/>
      <c r="L187" s="243"/>
      <c r="M187" s="229">
        <f t="shared" si="7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5"/>
        <v>0</v>
      </c>
      <c r="I188" s="250"/>
      <c r="J188" s="250"/>
      <c r="K188" s="250"/>
      <c r="L188" s="444"/>
      <c r="M188" s="283">
        <f t="shared" si="7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5"/>
        <v>0</v>
      </c>
      <c r="I189" s="262"/>
      <c r="J189" s="262"/>
      <c r="K189" s="262"/>
      <c r="L189" s="262"/>
      <c r="M189" s="229">
        <f t="shared" si="7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5"/>
        <v>0</v>
      </c>
      <c r="I190" s="243"/>
      <c r="J190" s="243"/>
      <c r="K190" s="243"/>
      <c r="L190" s="243"/>
      <c r="M190" s="229">
        <f t="shared" si="7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 t="shared" si="5"/>
        <v>0</v>
      </c>
      <c r="I191" s="243"/>
      <c r="J191" s="243"/>
      <c r="K191" s="243"/>
      <c r="L191" s="243"/>
      <c r="M191" s="229">
        <f t="shared" si="7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5"/>
        <v>0</v>
      </c>
      <c r="I192" s="243"/>
      <c r="J192" s="243"/>
      <c r="K192" s="243"/>
      <c r="L192" s="243"/>
      <c r="M192" s="229">
        <f t="shared" si="7"/>
        <v>0</v>
      </c>
      <c r="N192" s="37"/>
      <c r="O192" s="40"/>
      <c r="Q192" s="121"/>
      <c r="R192" s="175"/>
    </row>
    <row r="193" spans="2:18" ht="13.5" thickBot="1" x14ac:dyDescent="0.25">
      <c r="B193" s="555"/>
      <c r="C193" s="556"/>
      <c r="D193" s="306"/>
      <c r="E193" s="245"/>
      <c r="F193" s="307"/>
      <c r="G193" s="307"/>
      <c r="H193" s="25">
        <f t="shared" si="5"/>
        <v>0</v>
      </c>
      <c r="I193" s="243"/>
      <c r="J193" s="243"/>
      <c r="K193" s="243"/>
      <c r="L193" s="243"/>
      <c r="M193" s="229">
        <f t="shared" si="7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5"/>
        <v>0</v>
      </c>
      <c r="I194" s="250"/>
      <c r="J194" s="250"/>
      <c r="K194" s="250"/>
      <c r="L194" s="444"/>
      <c r="M194" s="283">
        <f t="shared" si="7"/>
        <v>0</v>
      </c>
      <c r="N194" s="576">
        <f>SUM(H189:H194)</f>
        <v>0</v>
      </c>
      <c r="O194" s="577"/>
      <c r="Q194" s="121"/>
      <c r="R194" s="175"/>
    </row>
    <row r="195" spans="2:18" x14ac:dyDescent="0.2">
      <c r="B195" s="547" t="s">
        <v>7</v>
      </c>
      <c r="C195" s="548"/>
      <c r="D195" s="325"/>
      <c r="E195" s="326"/>
      <c r="F195" s="327"/>
      <c r="G195" s="327"/>
      <c r="H195" s="32">
        <f t="shared" si="5"/>
        <v>0</v>
      </c>
      <c r="I195" s="262"/>
      <c r="J195" s="262"/>
      <c r="K195" s="262"/>
      <c r="L195" s="262"/>
      <c r="M195" s="229">
        <f t="shared" si="7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8">F196*G196</f>
        <v>0</v>
      </c>
      <c r="I196" s="243"/>
      <c r="J196" s="243"/>
      <c r="K196" s="243"/>
      <c r="L196" s="243"/>
      <c r="M196" s="229">
        <f t="shared" si="7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8"/>
        <v>0</v>
      </c>
      <c r="I197" s="243"/>
      <c r="J197" s="243"/>
      <c r="K197" s="243"/>
      <c r="L197" s="243"/>
      <c r="M197" s="229">
        <f t="shared" si="7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8"/>
        <v>0</v>
      </c>
      <c r="I198" s="243"/>
      <c r="J198" s="243"/>
      <c r="K198" s="243"/>
      <c r="L198" s="243"/>
      <c r="M198" s="229">
        <f t="shared" si="7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8"/>
        <v>0</v>
      </c>
      <c r="I199" s="243"/>
      <c r="J199" s="243"/>
      <c r="K199" s="243"/>
      <c r="L199" s="243"/>
      <c r="M199" s="229">
        <f t="shared" si="7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8"/>
        <v>0</v>
      </c>
      <c r="I200" s="243"/>
      <c r="J200" s="243"/>
      <c r="K200" s="243"/>
      <c r="L200" s="243"/>
      <c r="M200" s="229">
        <f t="shared" si="7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8"/>
        <v>0</v>
      </c>
      <c r="I201" s="243"/>
      <c r="J201" s="243"/>
      <c r="K201" s="243"/>
      <c r="L201" s="243"/>
      <c r="M201" s="229">
        <f t="shared" si="7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9">F202*G202</f>
        <v>0</v>
      </c>
      <c r="I202" s="250"/>
      <c r="J202" s="250"/>
      <c r="K202" s="250"/>
      <c r="L202" s="444"/>
      <c r="M202" s="283">
        <f t="shared" ref="M202:M250" si="10">+SUM(I202:L202)</f>
        <v>0</v>
      </c>
      <c r="N202" s="576">
        <f>SUM(H195:H202)</f>
        <v>0</v>
      </c>
      <c r="O202" s="577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9"/>
        <v>0</v>
      </c>
      <c r="I203" s="262"/>
      <c r="J203" s="262"/>
      <c r="K203" s="262"/>
      <c r="L203" s="262"/>
      <c r="M203" s="229">
        <f t="shared" si="10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9"/>
        <v>0</v>
      </c>
      <c r="I204" s="243"/>
      <c r="J204" s="243"/>
      <c r="K204" s="243"/>
      <c r="L204" s="243"/>
      <c r="M204" s="229">
        <f t="shared" si="10"/>
        <v>0</v>
      </c>
      <c r="N204" s="37"/>
      <c r="O204" s="40"/>
      <c r="Q204" s="121"/>
      <c r="R204" s="175"/>
    </row>
    <row r="205" spans="2:18" x14ac:dyDescent="0.2">
      <c r="B205" s="549"/>
      <c r="C205" s="550"/>
      <c r="D205" s="306"/>
      <c r="E205" s="245"/>
      <c r="F205" s="307"/>
      <c r="G205" s="307"/>
      <c r="H205" s="25">
        <f t="shared" si="9"/>
        <v>0</v>
      </c>
      <c r="I205" s="243"/>
      <c r="J205" s="243"/>
      <c r="K205" s="243"/>
      <c r="L205" s="243"/>
      <c r="M205" s="229">
        <f t="shared" si="10"/>
        <v>0</v>
      </c>
      <c r="N205" s="37"/>
      <c r="O205" s="40"/>
      <c r="Q205" s="121"/>
      <c r="R205" s="175"/>
    </row>
    <row r="206" spans="2:18" x14ac:dyDescent="0.2">
      <c r="B206" s="549"/>
      <c r="C206" s="550"/>
      <c r="D206" s="306"/>
      <c r="E206" s="245"/>
      <c r="F206" s="307"/>
      <c r="G206" s="307"/>
      <c r="H206" s="25">
        <f t="shared" si="9"/>
        <v>0</v>
      </c>
      <c r="I206" s="243"/>
      <c r="J206" s="243"/>
      <c r="K206" s="243"/>
      <c r="L206" s="243"/>
      <c r="M206" s="229">
        <f t="shared" si="10"/>
        <v>0</v>
      </c>
      <c r="N206" s="37"/>
      <c r="O206" s="40"/>
      <c r="Q206" s="121"/>
      <c r="R206" s="175"/>
    </row>
    <row r="207" spans="2:18" x14ac:dyDescent="0.2">
      <c r="B207" s="549"/>
      <c r="C207" s="550"/>
      <c r="D207" s="306"/>
      <c r="E207" s="245"/>
      <c r="F207" s="307"/>
      <c r="G207" s="307"/>
      <c r="H207" s="25">
        <f t="shared" si="9"/>
        <v>0</v>
      </c>
      <c r="I207" s="243"/>
      <c r="J207" s="243"/>
      <c r="K207" s="243"/>
      <c r="L207" s="243"/>
      <c r="M207" s="229">
        <f t="shared" si="10"/>
        <v>0</v>
      </c>
      <c r="N207" s="37"/>
      <c r="O207" s="40"/>
      <c r="Q207" s="121"/>
      <c r="R207" s="175"/>
    </row>
    <row r="208" spans="2:18" x14ac:dyDescent="0.2">
      <c r="B208" s="549"/>
      <c r="C208" s="550"/>
      <c r="D208" s="306"/>
      <c r="E208" s="245"/>
      <c r="F208" s="307"/>
      <c r="G208" s="307"/>
      <c r="H208" s="25">
        <f t="shared" si="9"/>
        <v>0</v>
      </c>
      <c r="I208" s="243"/>
      <c r="J208" s="243"/>
      <c r="K208" s="243"/>
      <c r="L208" s="243"/>
      <c r="M208" s="229">
        <f t="shared" si="10"/>
        <v>0</v>
      </c>
      <c r="N208" s="37"/>
      <c r="O208" s="40"/>
      <c r="Q208" s="121"/>
      <c r="R208" s="175"/>
    </row>
    <row r="209" spans="2:18" x14ac:dyDescent="0.2">
      <c r="B209" s="549"/>
      <c r="C209" s="550"/>
      <c r="D209" s="306"/>
      <c r="E209" s="245"/>
      <c r="F209" s="307"/>
      <c r="G209" s="307"/>
      <c r="H209" s="25">
        <f t="shared" si="9"/>
        <v>0</v>
      </c>
      <c r="I209" s="243"/>
      <c r="J209" s="243"/>
      <c r="K209" s="243"/>
      <c r="L209" s="243"/>
      <c r="M209" s="229">
        <f t="shared" si="10"/>
        <v>0</v>
      </c>
      <c r="N209" s="37"/>
      <c r="O209" s="40"/>
      <c r="Q209" s="121"/>
      <c r="R209" s="175"/>
    </row>
    <row r="210" spans="2:18" x14ac:dyDescent="0.2">
      <c r="B210" s="549"/>
      <c r="C210" s="550"/>
      <c r="D210" s="306"/>
      <c r="E210" s="245"/>
      <c r="F210" s="307"/>
      <c r="G210" s="307"/>
      <c r="H210" s="25">
        <f t="shared" si="9"/>
        <v>0</v>
      </c>
      <c r="I210" s="243"/>
      <c r="J210" s="243"/>
      <c r="K210" s="243"/>
      <c r="L210" s="243"/>
      <c r="M210" s="229">
        <f t="shared" si="10"/>
        <v>0</v>
      </c>
      <c r="N210" s="37"/>
      <c r="O210" s="40"/>
      <c r="Q210" s="121"/>
      <c r="R210" s="175"/>
    </row>
    <row r="211" spans="2:18" ht="13.5" thickBot="1" x14ac:dyDescent="0.25">
      <c r="B211" s="549"/>
      <c r="C211" s="550"/>
      <c r="D211" s="306"/>
      <c r="E211" s="245"/>
      <c r="F211" s="307"/>
      <c r="G211" s="307"/>
      <c r="H211" s="25">
        <f t="shared" si="9"/>
        <v>0</v>
      </c>
      <c r="I211" s="243"/>
      <c r="J211" s="243"/>
      <c r="K211" s="243"/>
      <c r="L211" s="243"/>
      <c r="M211" s="229">
        <f t="shared" si="10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9"/>
        <v>0</v>
      </c>
      <c r="I212" s="250"/>
      <c r="J212" s="250"/>
      <c r="K212" s="250"/>
      <c r="L212" s="444"/>
      <c r="M212" s="283">
        <f t="shared" si="10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9"/>
        <v>0</v>
      </c>
      <c r="I213" s="428"/>
      <c r="J213" s="428"/>
      <c r="K213" s="428"/>
      <c r="L213" s="428"/>
      <c r="M213" s="229">
        <f t="shared" si="10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9"/>
        <v>0</v>
      </c>
      <c r="I214" s="429"/>
      <c r="J214" s="429"/>
      <c r="K214" s="429"/>
      <c r="L214" s="429"/>
      <c r="M214" s="229">
        <f t="shared" si="10"/>
        <v>0</v>
      </c>
      <c r="N214" s="37"/>
      <c r="O214" s="40"/>
      <c r="Q214" s="121"/>
      <c r="R214" s="175"/>
    </row>
    <row r="215" spans="2:18" ht="12.75" customHeight="1" x14ac:dyDescent="0.2">
      <c r="B215" s="555"/>
      <c r="C215" s="556"/>
      <c r="D215" s="413"/>
      <c r="E215" s="414"/>
      <c r="F215" s="415"/>
      <c r="G215" s="415"/>
      <c r="H215" s="178">
        <f t="shared" si="9"/>
        <v>0</v>
      </c>
      <c r="I215" s="429"/>
      <c r="J215" s="429"/>
      <c r="K215" s="429"/>
      <c r="L215" s="429"/>
      <c r="M215" s="229">
        <f t="shared" si="10"/>
        <v>0</v>
      </c>
      <c r="N215" s="37"/>
      <c r="O215" s="40"/>
      <c r="Q215" s="121"/>
      <c r="R215" s="175"/>
    </row>
    <row r="216" spans="2:18" ht="12.75" customHeight="1" x14ac:dyDescent="0.2">
      <c r="B216" s="555"/>
      <c r="C216" s="556"/>
      <c r="D216" s="413"/>
      <c r="E216" s="414"/>
      <c r="F216" s="415"/>
      <c r="G216" s="415"/>
      <c r="H216" s="178">
        <f t="shared" si="9"/>
        <v>0</v>
      </c>
      <c r="I216" s="429"/>
      <c r="J216" s="429"/>
      <c r="K216" s="429"/>
      <c r="L216" s="429"/>
      <c r="M216" s="229">
        <f t="shared" si="10"/>
        <v>0</v>
      </c>
      <c r="N216" s="37"/>
      <c r="O216" s="40"/>
      <c r="Q216" s="121"/>
      <c r="R216" s="175"/>
    </row>
    <row r="217" spans="2:18" ht="12.75" customHeight="1" x14ac:dyDescent="0.2">
      <c r="B217" s="555"/>
      <c r="C217" s="556"/>
      <c r="D217" s="413"/>
      <c r="E217" s="414"/>
      <c r="F217" s="415"/>
      <c r="G217" s="415"/>
      <c r="H217" s="178">
        <f t="shared" si="9"/>
        <v>0</v>
      </c>
      <c r="I217" s="429"/>
      <c r="J217" s="429"/>
      <c r="K217" s="429"/>
      <c r="L217" s="429"/>
      <c r="M217" s="229">
        <f t="shared" si="10"/>
        <v>0</v>
      </c>
      <c r="N217" s="37"/>
      <c r="O217" s="40"/>
      <c r="Q217" s="121"/>
      <c r="R217" s="175"/>
    </row>
    <row r="218" spans="2:18" ht="12.75" customHeight="1" x14ac:dyDescent="0.2">
      <c r="B218" s="555"/>
      <c r="C218" s="556"/>
      <c r="D218" s="413"/>
      <c r="E218" s="414"/>
      <c r="F218" s="415"/>
      <c r="G218" s="415"/>
      <c r="H218" s="178">
        <f t="shared" si="9"/>
        <v>0</v>
      </c>
      <c r="I218" s="429"/>
      <c r="J218" s="429"/>
      <c r="K218" s="429"/>
      <c r="L218" s="429"/>
      <c r="M218" s="229">
        <f t="shared" si="10"/>
        <v>0</v>
      </c>
      <c r="N218" s="37"/>
      <c r="O218" s="40"/>
      <c r="Q218" s="121"/>
      <c r="R218" s="175"/>
    </row>
    <row r="219" spans="2:18" ht="13.5" customHeight="1" thickBot="1" x14ac:dyDescent="0.25">
      <c r="B219" s="555"/>
      <c r="C219" s="556"/>
      <c r="D219" s="413"/>
      <c r="E219" s="414"/>
      <c r="F219" s="415"/>
      <c r="G219" s="415"/>
      <c r="H219" s="178">
        <f t="shared" si="9"/>
        <v>0</v>
      </c>
      <c r="I219" s="429"/>
      <c r="J219" s="429"/>
      <c r="K219" s="429"/>
      <c r="L219" s="429"/>
      <c r="M219" s="229">
        <f t="shared" si="10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9"/>
        <v>0</v>
      </c>
      <c r="I220" s="430"/>
      <c r="J220" s="430"/>
      <c r="K220" s="430"/>
      <c r="L220" s="421"/>
      <c r="M220" s="283">
        <f t="shared" si="10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9"/>
        <v>0</v>
      </c>
      <c r="I221" s="262"/>
      <c r="J221" s="262"/>
      <c r="K221" s="262"/>
      <c r="L221" s="262"/>
      <c r="M221" s="229">
        <f t="shared" si="10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9"/>
        <v>0</v>
      </c>
      <c r="I222" s="243"/>
      <c r="J222" s="243"/>
      <c r="K222" s="243"/>
      <c r="L222" s="243"/>
      <c r="M222" s="229">
        <f t="shared" si="10"/>
        <v>0</v>
      </c>
      <c r="N222" s="37"/>
      <c r="O222" s="40"/>
      <c r="Q222" s="121"/>
      <c r="R222" s="175"/>
    </row>
    <row r="223" spans="2:18" ht="12.75" customHeight="1" x14ac:dyDescent="0.2">
      <c r="B223" s="555"/>
      <c r="C223" s="556"/>
      <c r="D223" s="306"/>
      <c r="E223" s="245"/>
      <c r="F223" s="307"/>
      <c r="G223" s="307"/>
      <c r="H223" s="25">
        <f t="shared" si="9"/>
        <v>0</v>
      </c>
      <c r="I223" s="243"/>
      <c r="J223" s="243"/>
      <c r="K223" s="243"/>
      <c r="L223" s="243"/>
      <c r="M223" s="229">
        <f t="shared" si="10"/>
        <v>0</v>
      </c>
      <c r="N223" s="37"/>
      <c r="O223" s="40"/>
      <c r="Q223" s="121"/>
      <c r="R223" s="175"/>
    </row>
    <row r="224" spans="2:18" ht="12.75" customHeight="1" x14ac:dyDescent="0.2">
      <c r="B224" s="555"/>
      <c r="C224" s="556"/>
      <c r="D224" s="306"/>
      <c r="E224" s="245"/>
      <c r="F224" s="307"/>
      <c r="G224" s="307"/>
      <c r="H224" s="25">
        <f t="shared" si="9"/>
        <v>0</v>
      </c>
      <c r="I224" s="243"/>
      <c r="J224" s="243"/>
      <c r="K224" s="243"/>
      <c r="L224" s="243"/>
      <c r="M224" s="229">
        <f t="shared" si="10"/>
        <v>0</v>
      </c>
      <c r="N224" s="37"/>
      <c r="O224" s="40"/>
      <c r="Q224" s="121"/>
      <c r="R224" s="175"/>
    </row>
    <row r="225" spans="2:18" ht="12.75" customHeight="1" x14ac:dyDescent="0.2">
      <c r="B225" s="555"/>
      <c r="C225" s="556"/>
      <c r="D225" s="306"/>
      <c r="E225" s="245"/>
      <c r="F225" s="307"/>
      <c r="G225" s="307"/>
      <c r="H225" s="25">
        <f t="shared" si="9"/>
        <v>0</v>
      </c>
      <c r="I225" s="243"/>
      <c r="J225" s="243"/>
      <c r="K225" s="243"/>
      <c r="L225" s="243"/>
      <c r="M225" s="229">
        <f t="shared" si="10"/>
        <v>0</v>
      </c>
      <c r="N225" s="37"/>
      <c r="O225" s="40"/>
      <c r="Q225" s="121"/>
      <c r="R225" s="175"/>
    </row>
    <row r="226" spans="2:18" ht="12.75" customHeight="1" x14ac:dyDescent="0.2">
      <c r="B226" s="555"/>
      <c r="C226" s="556"/>
      <c r="D226" s="306"/>
      <c r="E226" s="245"/>
      <c r="F226" s="307"/>
      <c r="G226" s="307"/>
      <c r="H226" s="25">
        <f t="shared" si="9"/>
        <v>0</v>
      </c>
      <c r="I226" s="243"/>
      <c r="J226" s="243"/>
      <c r="K226" s="243"/>
      <c r="L226" s="243"/>
      <c r="M226" s="229">
        <f t="shared" si="10"/>
        <v>0</v>
      </c>
      <c r="N226" s="37"/>
      <c r="O226" s="40"/>
      <c r="Q226" s="121"/>
      <c r="R226" s="175"/>
    </row>
    <row r="227" spans="2:18" ht="13.5" customHeight="1" thickBot="1" x14ac:dyDescent="0.25">
      <c r="B227" s="555"/>
      <c r="C227" s="556"/>
      <c r="D227" s="306"/>
      <c r="E227" s="245"/>
      <c r="F227" s="307"/>
      <c r="G227" s="307"/>
      <c r="H227" s="25">
        <f t="shared" si="9"/>
        <v>0</v>
      </c>
      <c r="I227" s="243"/>
      <c r="J227" s="243"/>
      <c r="K227" s="243"/>
      <c r="L227" s="243"/>
      <c r="M227" s="229">
        <f t="shared" si="10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9"/>
        <v>0</v>
      </c>
      <c r="I228" s="250"/>
      <c r="J228" s="250"/>
      <c r="K228" s="250"/>
      <c r="L228" s="444"/>
      <c r="M228" s="283">
        <f t="shared" si="10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9"/>
        <v>0</v>
      </c>
      <c r="I229" s="262"/>
      <c r="J229" s="262"/>
      <c r="K229" s="262"/>
      <c r="L229" s="262"/>
      <c r="M229" s="229">
        <f t="shared" si="10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9"/>
        <v>0</v>
      </c>
      <c r="I230" s="243"/>
      <c r="J230" s="243"/>
      <c r="K230" s="243"/>
      <c r="L230" s="243"/>
      <c r="M230" s="229">
        <f t="shared" si="10"/>
        <v>0</v>
      </c>
      <c r="N230" s="37"/>
      <c r="O230" s="40"/>
      <c r="Q230" s="121"/>
      <c r="R230" s="175"/>
    </row>
    <row r="231" spans="2:18" ht="12.75" customHeight="1" x14ac:dyDescent="0.2">
      <c r="B231" s="555"/>
      <c r="C231" s="556"/>
      <c r="D231" s="306"/>
      <c r="E231" s="245"/>
      <c r="F231" s="307"/>
      <c r="G231" s="307"/>
      <c r="H231" s="25">
        <f t="shared" si="9"/>
        <v>0</v>
      </c>
      <c r="I231" s="243"/>
      <c r="J231" s="243"/>
      <c r="K231" s="243"/>
      <c r="L231" s="243"/>
      <c r="M231" s="229">
        <f t="shared" si="10"/>
        <v>0</v>
      </c>
      <c r="N231" s="37"/>
      <c r="O231" s="40"/>
      <c r="Q231" s="121"/>
      <c r="R231" s="175"/>
    </row>
    <row r="232" spans="2:18" ht="13.5" customHeight="1" thickBot="1" x14ac:dyDescent="0.25">
      <c r="B232" s="555"/>
      <c r="C232" s="556"/>
      <c r="D232" s="306"/>
      <c r="E232" s="245"/>
      <c r="F232" s="307"/>
      <c r="G232" s="307"/>
      <c r="H232" s="25">
        <f t="shared" si="9"/>
        <v>0</v>
      </c>
      <c r="I232" s="243"/>
      <c r="J232" s="243"/>
      <c r="K232" s="243"/>
      <c r="L232" s="243"/>
      <c r="M232" s="229">
        <f t="shared" si="10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9"/>
        <v>0</v>
      </c>
      <c r="I233" s="250"/>
      <c r="J233" s="250"/>
      <c r="K233" s="250"/>
      <c r="L233" s="444"/>
      <c r="M233" s="283">
        <f t="shared" si="10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9"/>
        <v>0</v>
      </c>
      <c r="I234" s="262"/>
      <c r="J234" s="262"/>
      <c r="K234" s="262"/>
      <c r="L234" s="262"/>
      <c r="M234" s="229">
        <f t="shared" si="10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9"/>
        <v>0</v>
      </c>
      <c r="I235" s="243"/>
      <c r="J235" s="243"/>
      <c r="K235" s="243"/>
      <c r="L235" s="243"/>
      <c r="M235" s="229">
        <f t="shared" si="10"/>
        <v>0</v>
      </c>
      <c r="N235" s="37"/>
      <c r="O235" s="40"/>
      <c r="Q235" s="121"/>
      <c r="R235" s="175"/>
    </row>
    <row r="236" spans="2:18" ht="12.75" customHeight="1" x14ac:dyDescent="0.2">
      <c r="B236" s="555"/>
      <c r="C236" s="556"/>
      <c r="D236" s="306"/>
      <c r="E236" s="245"/>
      <c r="F236" s="307"/>
      <c r="G236" s="307"/>
      <c r="H236" s="25">
        <f t="shared" si="9"/>
        <v>0</v>
      </c>
      <c r="I236" s="243"/>
      <c r="J236" s="243"/>
      <c r="K236" s="243"/>
      <c r="L236" s="243"/>
      <c r="M236" s="229">
        <f t="shared" si="10"/>
        <v>0</v>
      </c>
      <c r="N236" s="37"/>
      <c r="O236" s="40"/>
      <c r="Q236" s="121"/>
      <c r="R236" s="175"/>
    </row>
    <row r="237" spans="2:18" ht="12.75" customHeight="1" x14ac:dyDescent="0.2">
      <c r="B237" s="555"/>
      <c r="C237" s="556"/>
      <c r="D237" s="306"/>
      <c r="E237" s="245"/>
      <c r="F237" s="307"/>
      <c r="G237" s="307"/>
      <c r="H237" s="25">
        <f t="shared" si="9"/>
        <v>0</v>
      </c>
      <c r="I237" s="243"/>
      <c r="J237" s="243"/>
      <c r="K237" s="243"/>
      <c r="L237" s="243"/>
      <c r="M237" s="229">
        <f t="shared" si="10"/>
        <v>0</v>
      </c>
      <c r="N237" s="37"/>
      <c r="O237" s="40"/>
      <c r="Q237" s="121"/>
      <c r="R237" s="175"/>
    </row>
    <row r="238" spans="2:18" ht="12.75" customHeight="1" x14ac:dyDescent="0.2">
      <c r="B238" s="555"/>
      <c r="C238" s="556"/>
      <c r="D238" s="322"/>
      <c r="E238" s="245"/>
      <c r="F238" s="323"/>
      <c r="G238" s="323"/>
      <c r="H238" s="174">
        <f t="shared" si="9"/>
        <v>0</v>
      </c>
      <c r="I238" s="243"/>
      <c r="J238" s="243"/>
      <c r="K238" s="243"/>
      <c r="L238" s="243"/>
      <c r="M238" s="229">
        <f t="shared" si="10"/>
        <v>0</v>
      </c>
      <c r="N238" s="37"/>
      <c r="O238" s="40"/>
      <c r="Q238" s="121"/>
      <c r="R238" s="175"/>
    </row>
    <row r="239" spans="2:18" ht="12.75" customHeight="1" x14ac:dyDescent="0.2">
      <c r="B239" s="555"/>
      <c r="C239" s="556"/>
      <c r="D239" s="322"/>
      <c r="E239" s="324"/>
      <c r="F239" s="323"/>
      <c r="G239" s="323"/>
      <c r="H239" s="174">
        <f t="shared" si="9"/>
        <v>0</v>
      </c>
      <c r="I239" s="243"/>
      <c r="J239" s="243"/>
      <c r="K239" s="243"/>
      <c r="L239" s="243"/>
      <c r="M239" s="229">
        <f t="shared" si="10"/>
        <v>0</v>
      </c>
      <c r="N239" s="37"/>
      <c r="O239" s="40"/>
      <c r="Q239" s="121"/>
      <c r="R239" s="175"/>
    </row>
    <row r="240" spans="2:18" ht="12.75" customHeight="1" x14ac:dyDescent="0.2">
      <c r="B240" s="555"/>
      <c r="C240" s="556"/>
      <c r="D240" s="322"/>
      <c r="E240" s="324"/>
      <c r="F240" s="323"/>
      <c r="G240" s="323"/>
      <c r="H240" s="174">
        <f t="shared" si="9"/>
        <v>0</v>
      </c>
      <c r="I240" s="243"/>
      <c r="J240" s="243"/>
      <c r="K240" s="243"/>
      <c r="L240" s="243"/>
      <c r="M240" s="229">
        <f t="shared" si="10"/>
        <v>0</v>
      </c>
      <c r="N240" s="37"/>
      <c r="O240" s="40"/>
      <c r="Q240" s="121"/>
      <c r="R240" s="175"/>
    </row>
    <row r="241" spans="2:18" ht="13.5" customHeight="1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0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9"/>
        <v>0</v>
      </c>
      <c r="I242" s="250"/>
      <c r="J242" s="250"/>
      <c r="K242" s="250"/>
      <c r="L242" s="444"/>
      <c r="M242" s="283">
        <f t="shared" si="10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9"/>
        <v>0</v>
      </c>
      <c r="I243" s="428"/>
      <c r="J243" s="428"/>
      <c r="K243" s="428"/>
      <c r="L243" s="428"/>
      <c r="M243" s="229">
        <f t="shared" si="10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9"/>
        <v>0</v>
      </c>
      <c r="I244" s="429"/>
      <c r="J244" s="429"/>
      <c r="K244" s="429"/>
      <c r="L244" s="429"/>
      <c r="M244" s="229">
        <f t="shared" si="10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9"/>
        <v>0</v>
      </c>
      <c r="I245" s="430"/>
      <c r="J245" s="430"/>
      <c r="K245" s="430"/>
      <c r="L245" s="421"/>
      <c r="M245" s="283">
        <f t="shared" si="10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9"/>
        <v>0</v>
      </c>
      <c r="I246" s="428"/>
      <c r="J246" s="428"/>
      <c r="K246" s="428"/>
      <c r="L246" s="428"/>
      <c r="M246" s="229">
        <f t="shared" si="10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0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0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7">
        <f t="shared" si="10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85">
        <f>SUM(L134:L248)</f>
        <v>0</v>
      </c>
      <c r="M250" s="285">
        <f t="shared" si="10"/>
        <v>0</v>
      </c>
      <c r="N250" s="578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B167:C188"/>
    <mergeCell ref="N188:O188"/>
    <mergeCell ref="B123:C125"/>
    <mergeCell ref="N125:O125"/>
    <mergeCell ref="N127:O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  <mergeCell ref="B98:C105"/>
    <mergeCell ref="N65:O65"/>
    <mergeCell ref="B66:C71"/>
    <mergeCell ref="N71:O71"/>
    <mergeCell ref="N89:O89"/>
    <mergeCell ref="B90:C97"/>
    <mergeCell ref="N79:O79"/>
    <mergeCell ref="N97:O97"/>
    <mergeCell ref="B221:C228"/>
    <mergeCell ref="N228:O228"/>
    <mergeCell ref="B189:C194"/>
    <mergeCell ref="N194:O194"/>
    <mergeCell ref="N105:O105"/>
    <mergeCell ref="N110:O110"/>
    <mergeCell ref="N119:O119"/>
    <mergeCell ref="N122:O122"/>
    <mergeCell ref="B195:C202"/>
    <mergeCell ref="N202:O202"/>
    <mergeCell ref="B203:C212"/>
    <mergeCell ref="N212:O212"/>
    <mergeCell ref="B213:C220"/>
    <mergeCell ref="N220:O220"/>
    <mergeCell ref="C162:C166"/>
    <mergeCell ref="B106:C110"/>
    <mergeCell ref="B229:C233"/>
    <mergeCell ref="N233:O233"/>
    <mergeCell ref="N250:O250"/>
    <mergeCell ref="B234:C242"/>
    <mergeCell ref="N242:O242"/>
    <mergeCell ref="B243:C245"/>
    <mergeCell ref="N245:O245"/>
    <mergeCell ref="B246:C248"/>
    <mergeCell ref="N248:O248"/>
  </mergeCells>
  <conditionalFormatting sqref="M11:M132 M134:M250">
    <cfRule type="expression" dxfId="7" priority="1" stopIfTrue="1">
      <formula>M11&lt;&gt;H11</formula>
    </cfRule>
  </conditionalFormatting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A28" sqref="A11:J43"/>
    </sheetView>
  </sheetViews>
  <sheetFormatPr baseColWidth="10" defaultColWidth="9.28515625" defaultRowHeight="12.75" outlineLevelCol="1" x14ac:dyDescent="0.2"/>
  <cols>
    <col min="1" max="1" width="3" style="10" customWidth="1"/>
    <col min="2" max="2" width="23.5703125" style="10" customWidth="1"/>
    <col min="3" max="3" width="39.425781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3" width="10.14062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66</v>
      </c>
      <c r="C2" s="561"/>
    </row>
    <row r="3" spans="2:18" x14ac:dyDescent="0.2">
      <c r="B3" s="296"/>
      <c r="C3" s="296"/>
    </row>
    <row r="4" spans="2:18" ht="15" x14ac:dyDescent="0.2">
      <c r="B4" s="281" t="s">
        <v>173</v>
      </c>
      <c r="C4" s="447"/>
      <c r="D4" s="74"/>
    </row>
    <row r="5" spans="2:18" x14ac:dyDescent="0.2">
      <c r="B5" s="9"/>
    </row>
    <row r="6" spans="2:18" ht="25.5" x14ac:dyDescent="0.2">
      <c r="B6" s="211" t="s">
        <v>13</v>
      </c>
      <c r="C6" s="211" t="s">
        <v>14</v>
      </c>
      <c r="D6" s="211" t="s">
        <v>15</v>
      </c>
      <c r="E6" s="211" t="s">
        <v>17</v>
      </c>
      <c r="F6" s="211" t="s">
        <v>12</v>
      </c>
      <c r="G6" s="211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0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13.5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2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123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2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2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2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2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2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2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2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2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>F19*G19</f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2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>F20*G20</f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2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>F21*G21</f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2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ref="H22:H31" si="3">F22*G22</f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2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3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2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3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2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3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2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3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2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3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2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3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2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3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2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3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2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3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2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>F32*G32</f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x14ac:dyDescent="0.2">
      <c r="B33" s="565"/>
      <c r="C33" s="274" t="s">
        <v>114</v>
      </c>
      <c r="D33" s="306"/>
      <c r="E33" s="245"/>
      <c r="F33" s="307"/>
      <c r="G33" s="307"/>
      <c r="H33" s="25">
        <f>F33*G33</f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>F41*G41</f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si="0"/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0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0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0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0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0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0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0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0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0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0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0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0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0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0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0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0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0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0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0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0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0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0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0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0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0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0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0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0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x14ac:dyDescent="0.2">
      <c r="B72" s="547" t="s">
        <v>7</v>
      </c>
      <c r="C72" s="548"/>
      <c r="D72" s="325"/>
      <c r="E72" s="326"/>
      <c r="F72" s="327"/>
      <c r="G72" s="327"/>
      <c r="H72" s="32">
        <f t="shared" si="0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0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0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si="0"/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0"/>
        <v>0</v>
      </c>
      <c r="I76" s="442"/>
      <c r="J76" s="442"/>
      <c r="K76" s="442"/>
      <c r="L76" s="442"/>
      <c r="M76" s="229">
        <f t="shared" ref="M76:M137" si="4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0"/>
        <v>0</v>
      </c>
      <c r="I77" s="442"/>
      <c r="J77" s="442"/>
      <c r="K77" s="442"/>
      <c r="L77" s="442"/>
      <c r="M77" s="229">
        <f t="shared" si="4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0"/>
        <v>0</v>
      </c>
      <c r="I78" s="442"/>
      <c r="J78" s="442"/>
      <c r="K78" s="442"/>
      <c r="L78" s="442"/>
      <c r="M78" s="229">
        <f t="shared" si="4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0"/>
        <v>0</v>
      </c>
      <c r="I79" s="444"/>
      <c r="J79" s="444"/>
      <c r="K79" s="444"/>
      <c r="L79" s="444"/>
      <c r="M79" s="283">
        <f t="shared" si="4"/>
        <v>0</v>
      </c>
      <c r="N79" s="571">
        <f>SUM(H72:H79)</f>
        <v>0</v>
      </c>
      <c r="O79" s="574"/>
      <c r="P79" s="159"/>
      <c r="Q79" s="122"/>
      <c r="R79" s="175"/>
    </row>
    <row r="80" spans="2:18" x14ac:dyDescent="0.2">
      <c r="B80" s="547" t="s">
        <v>8</v>
      </c>
      <c r="C80" s="548"/>
      <c r="D80" s="316"/>
      <c r="E80" s="317"/>
      <c r="F80" s="318"/>
      <c r="G80" s="318"/>
      <c r="H80" s="33">
        <f t="shared" si="0"/>
        <v>0</v>
      </c>
      <c r="I80" s="445"/>
      <c r="J80" s="445"/>
      <c r="K80" s="445"/>
      <c r="L80" s="445"/>
      <c r="M80" s="229">
        <f t="shared" si="4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0"/>
        <v>0</v>
      </c>
      <c r="I81" s="442"/>
      <c r="J81" s="442"/>
      <c r="K81" s="442"/>
      <c r="L81" s="442"/>
      <c r="M81" s="229">
        <f t="shared" si="4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0"/>
        <v>0</v>
      </c>
      <c r="I82" s="442"/>
      <c r="J82" s="442"/>
      <c r="K82" s="442"/>
      <c r="L82" s="442"/>
      <c r="M82" s="229">
        <f t="shared" si="4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0"/>
        <v>0</v>
      </c>
      <c r="I83" s="442"/>
      <c r="J83" s="442"/>
      <c r="K83" s="442"/>
      <c r="L83" s="442"/>
      <c r="M83" s="229">
        <f t="shared" si="4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0"/>
        <v>0</v>
      </c>
      <c r="I84" s="442"/>
      <c r="J84" s="442"/>
      <c r="K84" s="442"/>
      <c r="L84" s="442"/>
      <c r="M84" s="229">
        <f t="shared" si="4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0"/>
        <v>0</v>
      </c>
      <c r="I85" s="442"/>
      <c r="J85" s="442"/>
      <c r="K85" s="442"/>
      <c r="L85" s="442"/>
      <c r="M85" s="229">
        <f t="shared" si="4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0"/>
        <v>0</v>
      </c>
      <c r="I86" s="442"/>
      <c r="J86" s="442"/>
      <c r="K86" s="442"/>
      <c r="L86" s="442"/>
      <c r="M86" s="229">
        <f t="shared" si="4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0"/>
        <v>0</v>
      </c>
      <c r="I87" s="442"/>
      <c r="J87" s="442"/>
      <c r="K87" s="442"/>
      <c r="L87" s="442"/>
      <c r="M87" s="229">
        <f t="shared" si="4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0"/>
        <v>0</v>
      </c>
      <c r="I88" s="442"/>
      <c r="J88" s="442"/>
      <c r="K88" s="442"/>
      <c r="L88" s="442"/>
      <c r="M88" s="229">
        <f t="shared" si="4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0"/>
        <v>0</v>
      </c>
      <c r="I89" s="444"/>
      <c r="J89" s="444"/>
      <c r="K89" s="444"/>
      <c r="L89" s="444"/>
      <c r="M89" s="283">
        <f t="shared" si="4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0"/>
        <v>0</v>
      </c>
      <c r="I90" s="445"/>
      <c r="J90" s="445"/>
      <c r="K90" s="445"/>
      <c r="L90" s="445"/>
      <c r="M90" s="229">
        <f t="shared" si="4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0"/>
        <v>0</v>
      </c>
      <c r="I91" s="442"/>
      <c r="J91" s="442"/>
      <c r="K91" s="442"/>
      <c r="L91" s="442"/>
      <c r="M91" s="229">
        <f t="shared" si="4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0"/>
        <v>0</v>
      </c>
      <c r="I92" s="442"/>
      <c r="J92" s="442"/>
      <c r="K92" s="442"/>
      <c r="L92" s="442"/>
      <c r="M92" s="229">
        <f t="shared" si="4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0"/>
        <v>0</v>
      </c>
      <c r="I93" s="442"/>
      <c r="J93" s="442"/>
      <c r="K93" s="442"/>
      <c r="L93" s="442"/>
      <c r="M93" s="229">
        <f t="shared" si="4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0"/>
        <v>0</v>
      </c>
      <c r="I94" s="442"/>
      <c r="J94" s="442"/>
      <c r="K94" s="442"/>
      <c r="L94" s="442"/>
      <c r="M94" s="229">
        <f t="shared" si="4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0"/>
        <v>0</v>
      </c>
      <c r="I95" s="442"/>
      <c r="J95" s="442"/>
      <c r="K95" s="442"/>
      <c r="L95" s="442"/>
      <c r="M95" s="229">
        <f t="shared" si="4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0"/>
        <v>0</v>
      </c>
      <c r="I96" s="442"/>
      <c r="J96" s="442"/>
      <c r="K96" s="442"/>
      <c r="L96" s="442"/>
      <c r="M96" s="229">
        <f t="shared" si="4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0"/>
        <v>0</v>
      </c>
      <c r="I97" s="444"/>
      <c r="J97" s="444"/>
      <c r="K97" s="444"/>
      <c r="L97" s="444"/>
      <c r="M97" s="283">
        <f t="shared" si="4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0"/>
        <v>0</v>
      </c>
      <c r="I98" s="445"/>
      <c r="J98" s="445"/>
      <c r="K98" s="445"/>
      <c r="L98" s="445"/>
      <c r="M98" s="229">
        <f t="shared" si="4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0"/>
        <v>0</v>
      </c>
      <c r="I99" s="442"/>
      <c r="J99" s="442"/>
      <c r="K99" s="442"/>
      <c r="L99" s="442"/>
      <c r="M99" s="229">
        <f t="shared" si="4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0"/>
        <v>0</v>
      </c>
      <c r="I100" s="442"/>
      <c r="J100" s="442"/>
      <c r="K100" s="442"/>
      <c r="L100" s="442"/>
      <c r="M100" s="229">
        <f t="shared" si="4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0"/>
        <v>0</v>
      </c>
      <c r="I101" s="442"/>
      <c r="J101" s="442"/>
      <c r="K101" s="442"/>
      <c r="L101" s="442"/>
      <c r="M101" s="229">
        <f t="shared" si="4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0"/>
        <v>0</v>
      </c>
      <c r="I102" s="442"/>
      <c r="J102" s="442"/>
      <c r="K102" s="442"/>
      <c r="L102" s="442"/>
      <c r="M102" s="229">
        <f t="shared" si="4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>F103*G103</f>
        <v>0</v>
      </c>
      <c r="I103" s="442"/>
      <c r="J103" s="442"/>
      <c r="K103" s="442"/>
      <c r="L103" s="442"/>
      <c r="M103" s="229">
        <f t="shared" si="4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0"/>
        <v>0</v>
      </c>
      <c r="I104" s="442"/>
      <c r="J104" s="442"/>
      <c r="K104" s="442"/>
      <c r="L104" s="442"/>
      <c r="M104" s="229">
        <f t="shared" si="4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0"/>
        <v>0</v>
      </c>
      <c r="I105" s="444"/>
      <c r="J105" s="444"/>
      <c r="K105" s="444"/>
      <c r="L105" s="444"/>
      <c r="M105" s="283">
        <f t="shared" si="4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0"/>
        <v>0</v>
      </c>
      <c r="I106" s="445"/>
      <c r="J106" s="445"/>
      <c r="K106" s="445"/>
      <c r="L106" s="445"/>
      <c r="M106" s="229">
        <f t="shared" si="4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si="0"/>
        <v>0</v>
      </c>
      <c r="I107" s="442"/>
      <c r="J107" s="442"/>
      <c r="K107" s="442"/>
      <c r="L107" s="442"/>
      <c r="M107" s="229">
        <f t="shared" si="4"/>
        <v>0</v>
      </c>
      <c r="N107" s="37"/>
      <c r="O107" s="40"/>
      <c r="P107" s="158"/>
      <c r="Q107" s="121"/>
      <c r="R107" s="175"/>
    </row>
    <row r="108" spans="2:18" ht="12.75" customHeight="1" x14ac:dyDescent="0.2">
      <c r="B108" s="555"/>
      <c r="C108" s="556"/>
      <c r="D108" s="306"/>
      <c r="E108" s="245"/>
      <c r="F108" s="307"/>
      <c r="G108" s="307"/>
      <c r="H108" s="25">
        <f t="shared" si="0"/>
        <v>0</v>
      </c>
      <c r="I108" s="442"/>
      <c r="J108" s="442"/>
      <c r="K108" s="442"/>
      <c r="L108" s="442"/>
      <c r="M108" s="229">
        <f t="shared" si="4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0"/>
        <v>0</v>
      </c>
      <c r="I109" s="442"/>
      <c r="J109" s="442"/>
      <c r="K109" s="442"/>
      <c r="L109" s="442"/>
      <c r="M109" s="229">
        <f t="shared" si="4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0"/>
        <v>0</v>
      </c>
      <c r="I110" s="444"/>
      <c r="J110" s="444"/>
      <c r="K110" s="444"/>
      <c r="L110" s="444"/>
      <c r="M110" s="283">
        <f t="shared" si="4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0"/>
        <v>0</v>
      </c>
      <c r="I111" s="445"/>
      <c r="J111" s="445"/>
      <c r="K111" s="445"/>
      <c r="L111" s="445"/>
      <c r="M111" s="229">
        <f t="shared" si="4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0"/>
        <v>0</v>
      </c>
      <c r="I112" s="442"/>
      <c r="J112" s="442"/>
      <c r="K112" s="442"/>
      <c r="L112" s="442"/>
      <c r="M112" s="229">
        <f t="shared" si="4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0"/>
        <v>0</v>
      </c>
      <c r="I113" s="442"/>
      <c r="J113" s="442"/>
      <c r="K113" s="442"/>
      <c r="L113" s="442"/>
      <c r="M113" s="229">
        <f t="shared" si="4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0"/>
        <v>0</v>
      </c>
      <c r="I114" s="442"/>
      <c r="J114" s="442"/>
      <c r="K114" s="442"/>
      <c r="L114" s="442"/>
      <c r="M114" s="229">
        <f t="shared" si="4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0"/>
        <v>0</v>
      </c>
      <c r="I115" s="442"/>
      <c r="J115" s="442"/>
      <c r="K115" s="442"/>
      <c r="L115" s="442"/>
      <c r="M115" s="229">
        <f t="shared" si="4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0"/>
        <v>0</v>
      </c>
      <c r="I116" s="442"/>
      <c r="J116" s="442"/>
      <c r="K116" s="442"/>
      <c r="L116" s="442"/>
      <c r="M116" s="229">
        <f t="shared" si="4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0"/>
        <v>0</v>
      </c>
      <c r="I117" s="442"/>
      <c r="J117" s="442"/>
      <c r="K117" s="442"/>
      <c r="L117" s="442"/>
      <c r="M117" s="229">
        <f t="shared" si="4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0"/>
        <v>0</v>
      </c>
      <c r="I118" s="442"/>
      <c r="J118" s="442"/>
      <c r="K118" s="442"/>
      <c r="L118" s="442"/>
      <c r="M118" s="229">
        <f t="shared" si="4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0"/>
        <v>0</v>
      </c>
      <c r="I119" s="444"/>
      <c r="J119" s="444"/>
      <c r="K119" s="444"/>
      <c r="L119" s="444"/>
      <c r="M119" s="283">
        <f t="shared" si="4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0"/>
        <v>0</v>
      </c>
      <c r="I120" s="445"/>
      <c r="J120" s="445"/>
      <c r="K120" s="445"/>
      <c r="L120" s="445"/>
      <c r="M120" s="229">
        <f t="shared" si="4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0"/>
        <v>0</v>
      </c>
      <c r="I121" s="442"/>
      <c r="J121" s="442"/>
      <c r="K121" s="442"/>
      <c r="L121" s="442"/>
      <c r="M121" s="229">
        <f t="shared" si="4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0"/>
        <v>0</v>
      </c>
      <c r="I122" s="444"/>
      <c r="J122" s="444"/>
      <c r="K122" s="444"/>
      <c r="L122" s="444"/>
      <c r="M122" s="283">
        <f t="shared" si="4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253">
        <f t="shared" si="0"/>
        <v>0</v>
      </c>
      <c r="I123" s="419"/>
      <c r="J123" s="419"/>
      <c r="K123" s="419"/>
      <c r="L123" s="419"/>
      <c r="M123" s="229">
        <f t="shared" si="4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>F124*G124</f>
        <v>0</v>
      </c>
      <c r="I124" s="420"/>
      <c r="J124" s="420"/>
      <c r="K124" s="420"/>
      <c r="L124" s="420"/>
      <c r="M124" s="229">
        <f t="shared" si="4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254">
        <f>F125*G125</f>
        <v>0</v>
      </c>
      <c r="I125" s="421"/>
      <c r="J125" s="421"/>
      <c r="K125" s="421"/>
      <c r="L125" s="421"/>
      <c r="M125" s="283">
        <f t="shared" si="4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20"/>
      <c r="J126" s="220"/>
      <c r="K126" s="220"/>
      <c r="L126" s="220"/>
      <c r="M126" s="226">
        <f t="shared" si="4"/>
        <v>0</v>
      </c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3">
        <f>SUM(I11:I125)</f>
        <v>0</v>
      </c>
      <c r="J127" s="343">
        <f>SUM(J11:J125)</f>
        <v>0</v>
      </c>
      <c r="K127" s="343">
        <f>SUM(K11:K125)</f>
        <v>0</v>
      </c>
      <c r="L127" s="343">
        <f>SUM(L11:L125)</f>
        <v>0</v>
      </c>
      <c r="M127" s="279">
        <f t="shared" si="4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6"/>
      <c r="M128" s="344"/>
      <c r="N128" s="37"/>
      <c r="O128" s="158"/>
      <c r="Q128" s="165"/>
    </row>
    <row r="129" spans="2:18" x14ac:dyDescent="0.2">
      <c r="F129" s="38"/>
      <c r="H129" s="36"/>
      <c r="I129" s="36"/>
      <c r="J129" s="36"/>
      <c r="K129" s="36"/>
      <c r="L129" s="36"/>
      <c r="M129" s="344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6"/>
      <c r="M130" s="344"/>
      <c r="N130" s="37"/>
      <c r="O130" s="158"/>
      <c r="Q130" s="165"/>
    </row>
    <row r="131" spans="2:18" ht="30" customHeight="1" thickBot="1" x14ac:dyDescent="0.25">
      <c r="B131" s="394" t="s">
        <v>95</v>
      </c>
      <c r="C131" s="407"/>
      <c r="D131" s="396"/>
      <c r="E131" s="397"/>
      <c r="F131" s="397"/>
      <c r="G131" s="398"/>
      <c r="H131" s="407"/>
      <c r="I131" s="407"/>
      <c r="J131" s="407"/>
      <c r="K131" s="407"/>
      <c r="L131" s="407"/>
      <c r="M131" s="407"/>
      <c r="N131" s="407"/>
      <c r="O131" s="408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344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2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95" si="5">F134*G134</f>
        <v>0</v>
      </c>
      <c r="I134" s="243"/>
      <c r="J134" s="243"/>
      <c r="K134" s="243"/>
      <c r="L134" s="243"/>
      <c r="M134" s="229">
        <f t="shared" si="4"/>
        <v>0</v>
      </c>
      <c r="N134" s="25">
        <f>H134</f>
        <v>0</v>
      </c>
      <c r="O134" s="40"/>
      <c r="Q134" s="121"/>
      <c r="R134" s="175"/>
    </row>
    <row r="135" spans="2:18" ht="12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5"/>
        <v>0</v>
      </c>
      <c r="I135" s="243"/>
      <c r="J135" s="243"/>
      <c r="K135" s="243"/>
      <c r="L135" s="243"/>
      <c r="M135" s="229">
        <f t="shared" si="4"/>
        <v>0</v>
      </c>
      <c r="N135" s="25">
        <f t="shared" ref="N135:N156" si="6">H135</f>
        <v>0</v>
      </c>
      <c r="O135" s="40"/>
      <c r="Q135" s="121"/>
      <c r="R135" s="175"/>
    </row>
    <row r="136" spans="2:18" ht="12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5"/>
        <v>0</v>
      </c>
      <c r="I136" s="243"/>
      <c r="J136" s="243"/>
      <c r="K136" s="243"/>
      <c r="L136" s="243"/>
      <c r="M136" s="229">
        <f t="shared" si="4"/>
        <v>0</v>
      </c>
      <c r="N136" s="25">
        <f t="shared" si="6"/>
        <v>0</v>
      </c>
      <c r="O136" s="40"/>
      <c r="Q136" s="173"/>
      <c r="R136" s="175"/>
    </row>
    <row r="137" spans="2:18" ht="12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5"/>
        <v>0</v>
      </c>
      <c r="I137" s="243"/>
      <c r="J137" s="243"/>
      <c r="K137" s="243"/>
      <c r="L137" s="243"/>
      <c r="M137" s="229">
        <f t="shared" si="4"/>
        <v>0</v>
      </c>
      <c r="N137" s="25">
        <f t="shared" si="6"/>
        <v>0</v>
      </c>
      <c r="O137" s="40"/>
      <c r="Q137" s="121"/>
      <c r="R137" s="175"/>
    </row>
    <row r="138" spans="2:18" ht="12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5"/>
        <v>0</v>
      </c>
      <c r="I138" s="243"/>
      <c r="J138" s="243"/>
      <c r="K138" s="243"/>
      <c r="L138" s="243"/>
      <c r="M138" s="229">
        <f t="shared" ref="M138:M201" si="7">+SUM(I138:L138)</f>
        <v>0</v>
      </c>
      <c r="N138" s="25">
        <f t="shared" si="6"/>
        <v>0</v>
      </c>
      <c r="O138" s="40"/>
      <c r="Q138" s="121"/>
      <c r="R138" s="175"/>
    </row>
    <row r="139" spans="2:18" ht="12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5"/>
        <v>0</v>
      </c>
      <c r="I139" s="243"/>
      <c r="J139" s="243"/>
      <c r="K139" s="243"/>
      <c r="L139" s="243"/>
      <c r="M139" s="229">
        <f t="shared" si="7"/>
        <v>0</v>
      </c>
      <c r="N139" s="25">
        <f t="shared" si="6"/>
        <v>0</v>
      </c>
      <c r="O139" s="40"/>
      <c r="Q139" s="121"/>
      <c r="R139" s="175"/>
    </row>
    <row r="140" spans="2:18" ht="12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5"/>
        <v>0</v>
      </c>
      <c r="I140" s="243"/>
      <c r="J140" s="243"/>
      <c r="K140" s="243"/>
      <c r="L140" s="243"/>
      <c r="M140" s="229">
        <f t="shared" si="7"/>
        <v>0</v>
      </c>
      <c r="N140" s="25">
        <f t="shared" si="6"/>
        <v>0</v>
      </c>
      <c r="O140" s="40"/>
      <c r="Q140" s="121"/>
      <c r="R140" s="175"/>
    </row>
    <row r="141" spans="2:18" ht="12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5"/>
        <v>0</v>
      </c>
      <c r="I141" s="243"/>
      <c r="J141" s="243"/>
      <c r="K141" s="243"/>
      <c r="L141" s="243"/>
      <c r="M141" s="229">
        <f t="shared" si="7"/>
        <v>0</v>
      </c>
      <c r="N141" s="25">
        <f t="shared" si="6"/>
        <v>0</v>
      </c>
      <c r="O141" s="40"/>
      <c r="Q141" s="121"/>
      <c r="R141" s="175"/>
    </row>
    <row r="142" spans="2:18" ht="12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5"/>
        <v>0</v>
      </c>
      <c r="I142" s="243"/>
      <c r="J142" s="243"/>
      <c r="K142" s="243"/>
      <c r="L142" s="243"/>
      <c r="M142" s="229">
        <f t="shared" si="7"/>
        <v>0</v>
      </c>
      <c r="N142" s="25">
        <f t="shared" si="6"/>
        <v>0</v>
      </c>
      <c r="O142" s="40"/>
      <c r="Q142" s="121"/>
      <c r="R142" s="175"/>
    </row>
    <row r="143" spans="2:18" ht="12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5"/>
        <v>0</v>
      </c>
      <c r="I143" s="243"/>
      <c r="J143" s="243"/>
      <c r="K143" s="243"/>
      <c r="L143" s="243"/>
      <c r="M143" s="229">
        <f t="shared" si="7"/>
        <v>0</v>
      </c>
      <c r="N143" s="25">
        <f t="shared" si="6"/>
        <v>0</v>
      </c>
      <c r="O143" s="40"/>
      <c r="Q143" s="121"/>
      <c r="R143" s="175"/>
    </row>
    <row r="144" spans="2:18" ht="12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5"/>
        <v>0</v>
      </c>
      <c r="I144" s="243"/>
      <c r="J144" s="243"/>
      <c r="K144" s="243"/>
      <c r="L144" s="243"/>
      <c r="M144" s="229">
        <f t="shared" si="7"/>
        <v>0</v>
      </c>
      <c r="N144" s="25">
        <f t="shared" si="6"/>
        <v>0</v>
      </c>
      <c r="O144" s="40"/>
      <c r="Q144" s="121"/>
      <c r="R144" s="175"/>
    </row>
    <row r="145" spans="2:18" ht="12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5"/>
        <v>0</v>
      </c>
      <c r="I145" s="243"/>
      <c r="J145" s="243"/>
      <c r="K145" s="243"/>
      <c r="L145" s="243"/>
      <c r="M145" s="229">
        <f t="shared" si="7"/>
        <v>0</v>
      </c>
      <c r="N145" s="25">
        <f t="shared" si="6"/>
        <v>0</v>
      </c>
      <c r="O145" s="40"/>
      <c r="Q145" s="121"/>
      <c r="R145" s="175"/>
    </row>
    <row r="146" spans="2:18" ht="12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5"/>
        <v>0</v>
      </c>
      <c r="I146" s="243"/>
      <c r="J146" s="243"/>
      <c r="K146" s="243"/>
      <c r="L146" s="243"/>
      <c r="M146" s="229">
        <f t="shared" si="7"/>
        <v>0</v>
      </c>
      <c r="N146" s="25">
        <f t="shared" si="6"/>
        <v>0</v>
      </c>
      <c r="O146" s="40"/>
      <c r="Q146" s="121"/>
      <c r="R146" s="175"/>
    </row>
    <row r="147" spans="2:18" ht="12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5"/>
        <v>0</v>
      </c>
      <c r="I147" s="243"/>
      <c r="J147" s="243"/>
      <c r="K147" s="243"/>
      <c r="L147" s="243"/>
      <c r="M147" s="229">
        <f t="shared" si="7"/>
        <v>0</v>
      </c>
      <c r="N147" s="25">
        <f t="shared" si="6"/>
        <v>0</v>
      </c>
      <c r="O147" s="40"/>
      <c r="Q147" s="121"/>
      <c r="R147" s="175"/>
    </row>
    <row r="148" spans="2:18" ht="12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5"/>
        <v>0</v>
      </c>
      <c r="I148" s="243"/>
      <c r="J148" s="243"/>
      <c r="K148" s="243"/>
      <c r="L148" s="243"/>
      <c r="M148" s="229">
        <f t="shared" si="7"/>
        <v>0</v>
      </c>
      <c r="N148" s="25">
        <f t="shared" si="6"/>
        <v>0</v>
      </c>
      <c r="O148" s="40"/>
      <c r="Q148" s="121"/>
      <c r="R148" s="175"/>
    </row>
    <row r="149" spans="2:18" ht="12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5"/>
        <v>0</v>
      </c>
      <c r="I149" s="243"/>
      <c r="J149" s="243"/>
      <c r="K149" s="243"/>
      <c r="L149" s="243"/>
      <c r="M149" s="229">
        <f t="shared" si="7"/>
        <v>0</v>
      </c>
      <c r="N149" s="25">
        <f t="shared" si="6"/>
        <v>0</v>
      </c>
      <c r="O149" s="40"/>
      <c r="Q149" s="121"/>
      <c r="R149" s="175"/>
    </row>
    <row r="150" spans="2:18" ht="12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5"/>
        <v>0</v>
      </c>
      <c r="I150" s="243"/>
      <c r="J150" s="243"/>
      <c r="K150" s="243"/>
      <c r="L150" s="243"/>
      <c r="M150" s="229">
        <f t="shared" si="7"/>
        <v>0</v>
      </c>
      <c r="N150" s="25">
        <f t="shared" si="6"/>
        <v>0</v>
      </c>
      <c r="O150" s="40"/>
      <c r="Q150" s="121"/>
      <c r="R150" s="175"/>
    </row>
    <row r="151" spans="2:18" ht="12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5"/>
        <v>0</v>
      </c>
      <c r="I151" s="243"/>
      <c r="J151" s="243"/>
      <c r="K151" s="243"/>
      <c r="L151" s="243"/>
      <c r="M151" s="229">
        <f t="shared" si="7"/>
        <v>0</v>
      </c>
      <c r="N151" s="25">
        <f t="shared" si="6"/>
        <v>0</v>
      </c>
      <c r="O151" s="40"/>
      <c r="Q151" s="121"/>
      <c r="R151" s="175"/>
    </row>
    <row r="152" spans="2:18" ht="12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5"/>
        <v>0</v>
      </c>
      <c r="I152" s="243"/>
      <c r="J152" s="243"/>
      <c r="K152" s="243"/>
      <c r="L152" s="243"/>
      <c r="M152" s="229">
        <f t="shared" si="7"/>
        <v>0</v>
      </c>
      <c r="N152" s="25">
        <f t="shared" si="6"/>
        <v>0</v>
      </c>
      <c r="O152" s="40"/>
      <c r="Q152" s="121"/>
      <c r="R152" s="175"/>
    </row>
    <row r="153" spans="2:18" ht="12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5"/>
        <v>0</v>
      </c>
      <c r="I153" s="243"/>
      <c r="J153" s="243"/>
      <c r="K153" s="243"/>
      <c r="L153" s="243"/>
      <c r="M153" s="229">
        <f t="shared" si="7"/>
        <v>0</v>
      </c>
      <c r="N153" s="25">
        <f t="shared" si="6"/>
        <v>0</v>
      </c>
      <c r="O153" s="40"/>
      <c r="Q153" s="121"/>
      <c r="R153" s="175"/>
    </row>
    <row r="154" spans="2:18" ht="12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5"/>
        <v>0</v>
      </c>
      <c r="I154" s="243"/>
      <c r="J154" s="243"/>
      <c r="K154" s="243"/>
      <c r="L154" s="243"/>
      <c r="M154" s="229">
        <f t="shared" si="7"/>
        <v>0</v>
      </c>
      <c r="N154" s="25">
        <f t="shared" si="6"/>
        <v>0</v>
      </c>
      <c r="O154" s="40"/>
      <c r="Q154" s="121"/>
      <c r="R154" s="175"/>
    </row>
    <row r="155" spans="2:18" ht="12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5"/>
        <v>0</v>
      </c>
      <c r="I155" s="243"/>
      <c r="J155" s="243"/>
      <c r="K155" s="243"/>
      <c r="L155" s="243"/>
      <c r="M155" s="229">
        <f t="shared" si="7"/>
        <v>0</v>
      </c>
      <c r="N155" s="25">
        <f t="shared" si="6"/>
        <v>0</v>
      </c>
      <c r="O155" s="40"/>
      <c r="Q155" s="121"/>
      <c r="R155" s="175"/>
    </row>
    <row r="156" spans="2:18" ht="12" customHeight="1" x14ac:dyDescent="0.2">
      <c r="B156" s="565"/>
      <c r="C156" s="274" t="s">
        <v>114</v>
      </c>
      <c r="D156" s="306"/>
      <c r="E156" s="245"/>
      <c r="F156" s="307"/>
      <c r="G156" s="307"/>
      <c r="H156" s="25">
        <f>F156*G156</f>
        <v>0</v>
      </c>
      <c r="I156" s="243"/>
      <c r="J156" s="243"/>
      <c r="K156" s="243"/>
      <c r="L156" s="243"/>
      <c r="M156" s="229">
        <f t="shared" si="7"/>
        <v>0</v>
      </c>
      <c r="N156" s="25">
        <f t="shared" si="6"/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5"/>
        <v>0</v>
      </c>
      <c r="I157" s="243"/>
      <c r="J157" s="243"/>
      <c r="K157" s="243"/>
      <c r="L157" s="243"/>
      <c r="M157" s="229">
        <f t="shared" si="7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5"/>
        <v>0</v>
      </c>
      <c r="I158" s="243"/>
      <c r="J158" s="243"/>
      <c r="K158" s="243"/>
      <c r="L158" s="243"/>
      <c r="M158" s="229">
        <f t="shared" si="7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5"/>
        <v>0</v>
      </c>
      <c r="I159" s="243"/>
      <c r="J159" s="243"/>
      <c r="K159" s="243"/>
      <c r="L159" s="243"/>
      <c r="M159" s="229">
        <f t="shared" si="7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5"/>
        <v>0</v>
      </c>
      <c r="I160" s="243"/>
      <c r="J160" s="243"/>
      <c r="K160" s="243"/>
      <c r="L160" s="243"/>
      <c r="M160" s="229">
        <f t="shared" si="7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5"/>
        <v>0</v>
      </c>
      <c r="I161" s="243"/>
      <c r="J161" s="243"/>
      <c r="K161" s="243"/>
      <c r="L161" s="243"/>
      <c r="M161" s="229">
        <f t="shared" si="7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5"/>
        <v>0</v>
      </c>
      <c r="I162" s="243"/>
      <c r="J162" s="243"/>
      <c r="K162" s="243"/>
      <c r="L162" s="243"/>
      <c r="M162" s="229">
        <f t="shared" si="7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5"/>
        <v>0</v>
      </c>
      <c r="I163" s="243"/>
      <c r="J163" s="243"/>
      <c r="K163" s="243"/>
      <c r="L163" s="243"/>
      <c r="M163" s="229">
        <f t="shared" si="7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 t="shared" si="5"/>
        <v>0</v>
      </c>
      <c r="I164" s="243"/>
      <c r="J164" s="243"/>
      <c r="K164" s="243"/>
      <c r="L164" s="243"/>
      <c r="M164" s="229">
        <f t="shared" si="7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5"/>
        <v>0</v>
      </c>
      <c r="I165" s="243"/>
      <c r="J165" s="243"/>
      <c r="K165" s="243"/>
      <c r="L165" s="243"/>
      <c r="M165" s="229">
        <f t="shared" si="7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5"/>
        <v>0</v>
      </c>
      <c r="I166" s="446"/>
      <c r="J166" s="446"/>
      <c r="K166" s="446"/>
      <c r="L166" s="446"/>
      <c r="M166" s="283">
        <f t="shared" si="7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5"/>
        <v>0</v>
      </c>
      <c r="I167" s="243"/>
      <c r="J167" s="243"/>
      <c r="K167" s="243"/>
      <c r="L167" s="243"/>
      <c r="M167" s="284">
        <f t="shared" si="7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5"/>
        <v>0</v>
      </c>
      <c r="I168" s="243"/>
      <c r="J168" s="243"/>
      <c r="K168" s="243"/>
      <c r="L168" s="243"/>
      <c r="M168" s="229">
        <f t="shared" si="7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6"/>
      <c r="E169" s="245"/>
      <c r="F169" s="307"/>
      <c r="G169" s="307"/>
      <c r="H169" s="25">
        <f t="shared" si="5"/>
        <v>0</v>
      </c>
      <c r="I169" s="243"/>
      <c r="J169" s="243"/>
      <c r="K169" s="243"/>
      <c r="L169" s="243"/>
      <c r="M169" s="229">
        <f t="shared" si="7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6"/>
      <c r="E170" s="245"/>
      <c r="F170" s="307"/>
      <c r="G170" s="307"/>
      <c r="H170" s="25">
        <f t="shared" si="5"/>
        <v>0</v>
      </c>
      <c r="I170" s="243"/>
      <c r="J170" s="243"/>
      <c r="K170" s="243"/>
      <c r="L170" s="243"/>
      <c r="M170" s="229">
        <f t="shared" si="7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6"/>
      <c r="E171" s="245"/>
      <c r="F171" s="307"/>
      <c r="G171" s="307"/>
      <c r="H171" s="25">
        <f t="shared" si="5"/>
        <v>0</v>
      </c>
      <c r="I171" s="243"/>
      <c r="J171" s="243"/>
      <c r="K171" s="243"/>
      <c r="L171" s="243"/>
      <c r="M171" s="229">
        <f t="shared" si="7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5"/>
        <v>0</v>
      </c>
      <c r="I172" s="243"/>
      <c r="J172" s="243"/>
      <c r="K172" s="243"/>
      <c r="L172" s="243"/>
      <c r="M172" s="229">
        <f t="shared" si="7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5"/>
        <v>0</v>
      </c>
      <c r="I173" s="243"/>
      <c r="J173" s="243"/>
      <c r="K173" s="243"/>
      <c r="L173" s="243"/>
      <c r="M173" s="229">
        <f t="shared" si="7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5"/>
        <v>0</v>
      </c>
      <c r="I174" s="243"/>
      <c r="J174" s="243"/>
      <c r="K174" s="243"/>
      <c r="L174" s="243"/>
      <c r="M174" s="229">
        <f t="shared" si="7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 t="shared" si="5"/>
        <v>0</v>
      </c>
      <c r="I175" s="243"/>
      <c r="J175" s="243"/>
      <c r="K175" s="243"/>
      <c r="L175" s="243"/>
      <c r="M175" s="229">
        <f t="shared" si="7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5"/>
        <v>0</v>
      </c>
      <c r="I176" s="243"/>
      <c r="J176" s="243"/>
      <c r="K176" s="243"/>
      <c r="L176" s="243"/>
      <c r="M176" s="229">
        <f t="shared" si="7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5"/>
        <v>0</v>
      </c>
      <c r="I177" s="243"/>
      <c r="J177" s="243"/>
      <c r="K177" s="243"/>
      <c r="L177" s="243"/>
      <c r="M177" s="229">
        <f t="shared" si="7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5"/>
        <v>0</v>
      </c>
      <c r="I178" s="243"/>
      <c r="J178" s="243"/>
      <c r="K178" s="243"/>
      <c r="L178" s="243"/>
      <c r="M178" s="229">
        <f t="shared" si="7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5"/>
        <v>0</v>
      </c>
      <c r="I179" s="243"/>
      <c r="J179" s="243"/>
      <c r="K179" s="243"/>
      <c r="L179" s="243"/>
      <c r="M179" s="229">
        <f t="shared" si="7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5"/>
        <v>0</v>
      </c>
      <c r="I180" s="243"/>
      <c r="J180" s="243"/>
      <c r="K180" s="243"/>
      <c r="L180" s="243"/>
      <c r="M180" s="229">
        <f t="shared" si="7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5"/>
        <v>0</v>
      </c>
      <c r="I181" s="243"/>
      <c r="J181" s="243"/>
      <c r="K181" s="243"/>
      <c r="L181" s="243"/>
      <c r="M181" s="229">
        <f t="shared" si="7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5"/>
        <v>0</v>
      </c>
      <c r="I182" s="243"/>
      <c r="J182" s="243"/>
      <c r="K182" s="243"/>
      <c r="L182" s="243"/>
      <c r="M182" s="229">
        <f t="shared" si="7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5"/>
        <v>0</v>
      </c>
      <c r="I183" s="243"/>
      <c r="J183" s="243"/>
      <c r="K183" s="243"/>
      <c r="L183" s="243"/>
      <c r="M183" s="229">
        <f t="shared" si="7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5"/>
        <v>0</v>
      </c>
      <c r="I184" s="243"/>
      <c r="J184" s="243"/>
      <c r="K184" s="243"/>
      <c r="L184" s="243"/>
      <c r="M184" s="229">
        <f t="shared" si="7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5"/>
        <v>0</v>
      </c>
      <c r="I185" s="243"/>
      <c r="J185" s="243"/>
      <c r="K185" s="243"/>
      <c r="L185" s="243"/>
      <c r="M185" s="229">
        <f t="shared" si="7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5"/>
        <v>0</v>
      </c>
      <c r="I186" s="243"/>
      <c r="J186" s="243"/>
      <c r="K186" s="243"/>
      <c r="L186" s="243"/>
      <c r="M186" s="229">
        <f t="shared" si="7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5"/>
        <v>0</v>
      </c>
      <c r="I187" s="243"/>
      <c r="J187" s="243"/>
      <c r="K187" s="243"/>
      <c r="L187" s="243"/>
      <c r="M187" s="229">
        <f t="shared" si="7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5"/>
        <v>0</v>
      </c>
      <c r="I188" s="250"/>
      <c r="J188" s="250"/>
      <c r="K188" s="250"/>
      <c r="L188" s="444"/>
      <c r="M188" s="283">
        <f t="shared" si="7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5"/>
        <v>0</v>
      </c>
      <c r="I189" s="262"/>
      <c r="J189" s="262"/>
      <c r="K189" s="262"/>
      <c r="L189" s="262"/>
      <c r="M189" s="229">
        <f t="shared" si="7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5"/>
        <v>0</v>
      </c>
      <c r="I190" s="243"/>
      <c r="J190" s="243"/>
      <c r="K190" s="243"/>
      <c r="L190" s="243"/>
      <c r="M190" s="229">
        <f t="shared" si="7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 t="shared" si="5"/>
        <v>0</v>
      </c>
      <c r="I191" s="243"/>
      <c r="J191" s="243"/>
      <c r="K191" s="243"/>
      <c r="L191" s="243"/>
      <c r="M191" s="229">
        <f t="shared" si="7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5"/>
        <v>0</v>
      </c>
      <c r="I192" s="243"/>
      <c r="J192" s="243"/>
      <c r="K192" s="243"/>
      <c r="L192" s="243"/>
      <c r="M192" s="229">
        <f t="shared" si="7"/>
        <v>0</v>
      </c>
      <c r="N192" s="37"/>
      <c r="O192" s="40"/>
      <c r="Q192" s="121"/>
      <c r="R192" s="175"/>
    </row>
    <row r="193" spans="2:18" ht="13.5" thickBot="1" x14ac:dyDescent="0.25">
      <c r="B193" s="555"/>
      <c r="C193" s="556"/>
      <c r="D193" s="306"/>
      <c r="E193" s="245"/>
      <c r="F193" s="307"/>
      <c r="G193" s="307"/>
      <c r="H193" s="25">
        <f t="shared" si="5"/>
        <v>0</v>
      </c>
      <c r="I193" s="243"/>
      <c r="J193" s="243"/>
      <c r="K193" s="243"/>
      <c r="L193" s="243"/>
      <c r="M193" s="229">
        <f t="shared" si="7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5"/>
        <v>0</v>
      </c>
      <c r="I194" s="250"/>
      <c r="J194" s="250"/>
      <c r="K194" s="250"/>
      <c r="L194" s="444"/>
      <c r="M194" s="283">
        <f t="shared" si="7"/>
        <v>0</v>
      </c>
      <c r="N194" s="576">
        <f>SUM(H189:H194)</f>
        <v>0</v>
      </c>
      <c r="O194" s="577"/>
      <c r="Q194" s="121"/>
      <c r="R194" s="175"/>
    </row>
    <row r="195" spans="2:18" x14ac:dyDescent="0.2">
      <c r="B195" s="547" t="s">
        <v>7</v>
      </c>
      <c r="C195" s="548"/>
      <c r="D195" s="325"/>
      <c r="E195" s="326"/>
      <c r="F195" s="327"/>
      <c r="G195" s="327"/>
      <c r="H195" s="32">
        <f t="shared" si="5"/>
        <v>0</v>
      </c>
      <c r="I195" s="262"/>
      <c r="J195" s="262"/>
      <c r="K195" s="262"/>
      <c r="L195" s="262"/>
      <c r="M195" s="229">
        <f t="shared" si="7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8">F196*G196</f>
        <v>0</v>
      </c>
      <c r="I196" s="243"/>
      <c r="J196" s="243"/>
      <c r="K196" s="243"/>
      <c r="L196" s="243"/>
      <c r="M196" s="229">
        <f t="shared" si="7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8"/>
        <v>0</v>
      </c>
      <c r="I197" s="243"/>
      <c r="J197" s="243"/>
      <c r="K197" s="243"/>
      <c r="L197" s="243"/>
      <c r="M197" s="229">
        <f t="shared" si="7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8"/>
        <v>0</v>
      </c>
      <c r="I198" s="243"/>
      <c r="J198" s="243"/>
      <c r="K198" s="243"/>
      <c r="L198" s="243"/>
      <c r="M198" s="229">
        <f t="shared" si="7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8"/>
        <v>0</v>
      </c>
      <c r="I199" s="243"/>
      <c r="J199" s="243"/>
      <c r="K199" s="243"/>
      <c r="L199" s="243"/>
      <c r="M199" s="229">
        <f t="shared" si="7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8"/>
        <v>0</v>
      </c>
      <c r="I200" s="243"/>
      <c r="J200" s="243"/>
      <c r="K200" s="243"/>
      <c r="L200" s="243"/>
      <c r="M200" s="229">
        <f t="shared" si="7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8"/>
        <v>0</v>
      </c>
      <c r="I201" s="243"/>
      <c r="J201" s="243"/>
      <c r="K201" s="243"/>
      <c r="L201" s="243"/>
      <c r="M201" s="229">
        <f t="shared" si="7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9">F202*G202</f>
        <v>0</v>
      </c>
      <c r="I202" s="250"/>
      <c r="J202" s="250"/>
      <c r="K202" s="250"/>
      <c r="L202" s="444"/>
      <c r="M202" s="283">
        <f t="shared" ref="M202:M250" si="10">+SUM(I202:L202)</f>
        <v>0</v>
      </c>
      <c r="N202" s="576">
        <f>SUM(H195:H202)</f>
        <v>0</v>
      </c>
      <c r="O202" s="577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9"/>
        <v>0</v>
      </c>
      <c r="I203" s="262"/>
      <c r="J203" s="262"/>
      <c r="K203" s="262"/>
      <c r="L203" s="262"/>
      <c r="M203" s="229">
        <f t="shared" si="10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9"/>
        <v>0</v>
      </c>
      <c r="I204" s="243"/>
      <c r="J204" s="243"/>
      <c r="K204" s="243"/>
      <c r="L204" s="243"/>
      <c r="M204" s="229">
        <f t="shared" si="10"/>
        <v>0</v>
      </c>
      <c r="N204" s="37"/>
      <c r="O204" s="40"/>
      <c r="Q204" s="121"/>
      <c r="R204" s="175"/>
    </row>
    <row r="205" spans="2:18" x14ac:dyDescent="0.2">
      <c r="B205" s="549"/>
      <c r="C205" s="550"/>
      <c r="D205" s="306"/>
      <c r="E205" s="245"/>
      <c r="F205" s="307"/>
      <c r="G205" s="307"/>
      <c r="H205" s="25">
        <f t="shared" si="9"/>
        <v>0</v>
      </c>
      <c r="I205" s="243"/>
      <c r="J205" s="243"/>
      <c r="K205" s="243"/>
      <c r="L205" s="243"/>
      <c r="M205" s="229">
        <f t="shared" si="10"/>
        <v>0</v>
      </c>
      <c r="N205" s="37"/>
      <c r="O205" s="40"/>
      <c r="Q205" s="121"/>
      <c r="R205" s="175"/>
    </row>
    <row r="206" spans="2:18" x14ac:dyDescent="0.2">
      <c r="B206" s="549"/>
      <c r="C206" s="550"/>
      <c r="D206" s="306"/>
      <c r="E206" s="245"/>
      <c r="F206" s="307"/>
      <c r="G206" s="307"/>
      <c r="H206" s="25">
        <f t="shared" si="9"/>
        <v>0</v>
      </c>
      <c r="I206" s="243"/>
      <c r="J206" s="243"/>
      <c r="K206" s="243"/>
      <c r="L206" s="243"/>
      <c r="M206" s="229">
        <f t="shared" si="10"/>
        <v>0</v>
      </c>
      <c r="N206" s="37"/>
      <c r="O206" s="40"/>
      <c r="Q206" s="121"/>
      <c r="R206" s="175"/>
    </row>
    <row r="207" spans="2:18" x14ac:dyDescent="0.2">
      <c r="B207" s="549"/>
      <c r="C207" s="550"/>
      <c r="D207" s="306"/>
      <c r="E207" s="245"/>
      <c r="F207" s="307"/>
      <c r="G207" s="307"/>
      <c r="H207" s="25">
        <f t="shared" si="9"/>
        <v>0</v>
      </c>
      <c r="I207" s="243"/>
      <c r="J207" s="243"/>
      <c r="K207" s="243"/>
      <c r="L207" s="243"/>
      <c r="M207" s="229">
        <f t="shared" si="10"/>
        <v>0</v>
      </c>
      <c r="N207" s="37"/>
      <c r="O207" s="40"/>
      <c r="Q207" s="121"/>
      <c r="R207" s="175"/>
    </row>
    <row r="208" spans="2:18" x14ac:dyDescent="0.2">
      <c r="B208" s="549"/>
      <c r="C208" s="550"/>
      <c r="D208" s="306"/>
      <c r="E208" s="245"/>
      <c r="F208" s="307"/>
      <c r="G208" s="307"/>
      <c r="H208" s="25">
        <f t="shared" si="9"/>
        <v>0</v>
      </c>
      <c r="I208" s="243"/>
      <c r="J208" s="243"/>
      <c r="K208" s="243"/>
      <c r="L208" s="243"/>
      <c r="M208" s="229">
        <f t="shared" si="10"/>
        <v>0</v>
      </c>
      <c r="N208" s="37"/>
      <c r="O208" s="40"/>
      <c r="Q208" s="121"/>
      <c r="R208" s="175"/>
    </row>
    <row r="209" spans="2:18" x14ac:dyDescent="0.2">
      <c r="B209" s="549"/>
      <c r="C209" s="550"/>
      <c r="D209" s="306"/>
      <c r="E209" s="245"/>
      <c r="F209" s="307"/>
      <c r="G209" s="307"/>
      <c r="H209" s="25">
        <f t="shared" si="9"/>
        <v>0</v>
      </c>
      <c r="I209" s="243"/>
      <c r="J209" s="243"/>
      <c r="K209" s="243"/>
      <c r="L209" s="243"/>
      <c r="M209" s="229">
        <f t="shared" si="10"/>
        <v>0</v>
      </c>
      <c r="N209" s="37"/>
      <c r="O209" s="40"/>
      <c r="Q209" s="121"/>
      <c r="R209" s="175"/>
    </row>
    <row r="210" spans="2:18" x14ac:dyDescent="0.2">
      <c r="B210" s="549"/>
      <c r="C210" s="550"/>
      <c r="D210" s="306"/>
      <c r="E210" s="245"/>
      <c r="F210" s="307"/>
      <c r="G210" s="307"/>
      <c r="H210" s="25">
        <f t="shared" si="9"/>
        <v>0</v>
      </c>
      <c r="I210" s="243"/>
      <c r="J210" s="243"/>
      <c r="K210" s="243"/>
      <c r="L210" s="243"/>
      <c r="M210" s="229">
        <f t="shared" si="10"/>
        <v>0</v>
      </c>
      <c r="N210" s="37"/>
      <c r="O210" s="40"/>
      <c r="Q210" s="121"/>
      <c r="R210" s="175"/>
    </row>
    <row r="211" spans="2:18" ht="13.5" thickBot="1" x14ac:dyDescent="0.25">
      <c r="B211" s="549"/>
      <c r="C211" s="550"/>
      <c r="D211" s="306"/>
      <c r="E211" s="245"/>
      <c r="F211" s="307"/>
      <c r="G211" s="307"/>
      <c r="H211" s="25">
        <f t="shared" si="9"/>
        <v>0</v>
      </c>
      <c r="I211" s="243"/>
      <c r="J211" s="243"/>
      <c r="K211" s="243"/>
      <c r="L211" s="243"/>
      <c r="M211" s="229">
        <f t="shared" si="10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9"/>
        <v>0</v>
      </c>
      <c r="I212" s="250"/>
      <c r="J212" s="250"/>
      <c r="K212" s="250"/>
      <c r="L212" s="444"/>
      <c r="M212" s="283">
        <f t="shared" si="10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9"/>
        <v>0</v>
      </c>
      <c r="I213" s="428"/>
      <c r="J213" s="428"/>
      <c r="K213" s="428"/>
      <c r="L213" s="428"/>
      <c r="M213" s="229">
        <f t="shared" si="10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9"/>
        <v>0</v>
      </c>
      <c r="I214" s="429"/>
      <c r="J214" s="429"/>
      <c r="K214" s="429"/>
      <c r="L214" s="429"/>
      <c r="M214" s="229">
        <f t="shared" si="10"/>
        <v>0</v>
      </c>
      <c r="N214" s="37"/>
      <c r="O214" s="40"/>
      <c r="Q214" s="121"/>
      <c r="R214" s="175"/>
    </row>
    <row r="215" spans="2:18" x14ac:dyDescent="0.2">
      <c r="B215" s="555"/>
      <c r="C215" s="556"/>
      <c r="D215" s="413"/>
      <c r="E215" s="414"/>
      <c r="F215" s="415"/>
      <c r="G215" s="415"/>
      <c r="H215" s="178">
        <f t="shared" si="9"/>
        <v>0</v>
      </c>
      <c r="I215" s="429"/>
      <c r="J215" s="429"/>
      <c r="K215" s="429"/>
      <c r="L215" s="429"/>
      <c r="M215" s="229">
        <f t="shared" si="10"/>
        <v>0</v>
      </c>
      <c r="N215" s="37"/>
      <c r="O215" s="40"/>
      <c r="Q215" s="121"/>
      <c r="R215" s="175"/>
    </row>
    <row r="216" spans="2:18" x14ac:dyDescent="0.2">
      <c r="B216" s="555"/>
      <c r="C216" s="556"/>
      <c r="D216" s="413"/>
      <c r="E216" s="414"/>
      <c r="F216" s="415"/>
      <c r="G216" s="415"/>
      <c r="H216" s="178">
        <f t="shared" si="9"/>
        <v>0</v>
      </c>
      <c r="I216" s="429"/>
      <c r="J216" s="429"/>
      <c r="K216" s="429"/>
      <c r="L216" s="429"/>
      <c r="M216" s="229">
        <f t="shared" si="10"/>
        <v>0</v>
      </c>
      <c r="N216" s="37"/>
      <c r="O216" s="40"/>
      <c r="Q216" s="121"/>
      <c r="R216" s="175"/>
    </row>
    <row r="217" spans="2:18" x14ac:dyDescent="0.2">
      <c r="B217" s="555"/>
      <c r="C217" s="556"/>
      <c r="D217" s="413"/>
      <c r="E217" s="414"/>
      <c r="F217" s="415"/>
      <c r="G217" s="415"/>
      <c r="H217" s="178">
        <f t="shared" si="9"/>
        <v>0</v>
      </c>
      <c r="I217" s="429"/>
      <c r="J217" s="429"/>
      <c r="K217" s="429"/>
      <c r="L217" s="429"/>
      <c r="M217" s="229">
        <f t="shared" si="10"/>
        <v>0</v>
      </c>
      <c r="N217" s="37"/>
      <c r="O217" s="40"/>
      <c r="Q217" s="121"/>
      <c r="R217" s="175"/>
    </row>
    <row r="218" spans="2:18" x14ac:dyDescent="0.2">
      <c r="B218" s="555"/>
      <c r="C218" s="556"/>
      <c r="D218" s="413"/>
      <c r="E218" s="414"/>
      <c r="F218" s="415"/>
      <c r="G218" s="415"/>
      <c r="H218" s="178">
        <f t="shared" si="9"/>
        <v>0</v>
      </c>
      <c r="I218" s="429"/>
      <c r="J218" s="429"/>
      <c r="K218" s="429"/>
      <c r="L218" s="429"/>
      <c r="M218" s="229">
        <f t="shared" si="10"/>
        <v>0</v>
      </c>
      <c r="N218" s="37"/>
      <c r="O218" s="40"/>
      <c r="Q218" s="121"/>
      <c r="R218" s="175"/>
    </row>
    <row r="219" spans="2:18" ht="13.5" thickBot="1" x14ac:dyDescent="0.25">
      <c r="B219" s="555"/>
      <c r="C219" s="556"/>
      <c r="D219" s="413"/>
      <c r="E219" s="414"/>
      <c r="F219" s="415"/>
      <c r="G219" s="415"/>
      <c r="H219" s="178">
        <f t="shared" si="9"/>
        <v>0</v>
      </c>
      <c r="I219" s="429"/>
      <c r="J219" s="429"/>
      <c r="K219" s="429"/>
      <c r="L219" s="429"/>
      <c r="M219" s="229">
        <f t="shared" si="10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9"/>
        <v>0</v>
      </c>
      <c r="I220" s="430"/>
      <c r="J220" s="430"/>
      <c r="K220" s="430"/>
      <c r="L220" s="421"/>
      <c r="M220" s="283">
        <f t="shared" si="10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9"/>
        <v>0</v>
      </c>
      <c r="I221" s="262"/>
      <c r="J221" s="262"/>
      <c r="K221" s="262"/>
      <c r="L221" s="262"/>
      <c r="M221" s="229">
        <f t="shared" si="10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9"/>
        <v>0</v>
      </c>
      <c r="I222" s="243"/>
      <c r="J222" s="243"/>
      <c r="K222" s="243"/>
      <c r="L222" s="243"/>
      <c r="M222" s="229">
        <f t="shared" si="10"/>
        <v>0</v>
      </c>
      <c r="N222" s="37"/>
      <c r="O222" s="40"/>
      <c r="Q222" s="121"/>
      <c r="R222" s="175"/>
    </row>
    <row r="223" spans="2:18" x14ac:dyDescent="0.2">
      <c r="B223" s="555"/>
      <c r="C223" s="556"/>
      <c r="D223" s="306"/>
      <c r="E223" s="245"/>
      <c r="F223" s="307"/>
      <c r="G223" s="307"/>
      <c r="H223" s="25">
        <f t="shared" si="9"/>
        <v>0</v>
      </c>
      <c r="I223" s="243"/>
      <c r="J223" s="243"/>
      <c r="K223" s="243"/>
      <c r="L223" s="243"/>
      <c r="M223" s="229">
        <f t="shared" si="10"/>
        <v>0</v>
      </c>
      <c r="N223" s="37"/>
      <c r="O223" s="40"/>
      <c r="Q223" s="121"/>
      <c r="R223" s="175"/>
    </row>
    <row r="224" spans="2:18" x14ac:dyDescent="0.2">
      <c r="B224" s="555"/>
      <c r="C224" s="556"/>
      <c r="D224" s="306"/>
      <c r="E224" s="245"/>
      <c r="F224" s="307"/>
      <c r="G224" s="307"/>
      <c r="H224" s="25">
        <f t="shared" si="9"/>
        <v>0</v>
      </c>
      <c r="I224" s="243"/>
      <c r="J224" s="243"/>
      <c r="K224" s="243"/>
      <c r="L224" s="243"/>
      <c r="M224" s="229">
        <f t="shared" si="10"/>
        <v>0</v>
      </c>
      <c r="N224" s="37"/>
      <c r="O224" s="40"/>
      <c r="Q224" s="121"/>
      <c r="R224" s="175"/>
    </row>
    <row r="225" spans="2:18" x14ac:dyDescent="0.2">
      <c r="B225" s="555"/>
      <c r="C225" s="556"/>
      <c r="D225" s="306"/>
      <c r="E225" s="245"/>
      <c r="F225" s="307"/>
      <c r="G225" s="307"/>
      <c r="H225" s="25">
        <f t="shared" si="9"/>
        <v>0</v>
      </c>
      <c r="I225" s="243"/>
      <c r="J225" s="243"/>
      <c r="K225" s="243"/>
      <c r="L225" s="243"/>
      <c r="M225" s="229">
        <f t="shared" si="10"/>
        <v>0</v>
      </c>
      <c r="N225" s="37"/>
      <c r="O225" s="40"/>
      <c r="Q225" s="121"/>
      <c r="R225" s="175"/>
    </row>
    <row r="226" spans="2:18" x14ac:dyDescent="0.2">
      <c r="B226" s="555"/>
      <c r="C226" s="556"/>
      <c r="D226" s="306"/>
      <c r="E226" s="245"/>
      <c r="F226" s="307"/>
      <c r="G226" s="307"/>
      <c r="H226" s="25">
        <f t="shared" si="9"/>
        <v>0</v>
      </c>
      <c r="I226" s="243"/>
      <c r="J226" s="243"/>
      <c r="K226" s="243"/>
      <c r="L226" s="243"/>
      <c r="M226" s="229">
        <f t="shared" si="10"/>
        <v>0</v>
      </c>
      <c r="N226" s="37"/>
      <c r="O226" s="40"/>
      <c r="Q226" s="121"/>
      <c r="R226" s="175"/>
    </row>
    <row r="227" spans="2:18" ht="13.5" thickBot="1" x14ac:dyDescent="0.25">
      <c r="B227" s="555"/>
      <c r="C227" s="556"/>
      <c r="D227" s="306"/>
      <c r="E227" s="245"/>
      <c r="F227" s="307"/>
      <c r="G227" s="307"/>
      <c r="H227" s="25">
        <f t="shared" si="9"/>
        <v>0</v>
      </c>
      <c r="I227" s="243"/>
      <c r="J227" s="243"/>
      <c r="K227" s="243"/>
      <c r="L227" s="243"/>
      <c r="M227" s="229">
        <f t="shared" si="10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9"/>
        <v>0</v>
      </c>
      <c r="I228" s="250"/>
      <c r="J228" s="250"/>
      <c r="K228" s="250"/>
      <c r="L228" s="444"/>
      <c r="M228" s="283">
        <f t="shared" si="10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9"/>
        <v>0</v>
      </c>
      <c r="I229" s="262"/>
      <c r="J229" s="262"/>
      <c r="K229" s="262"/>
      <c r="L229" s="262"/>
      <c r="M229" s="229">
        <f t="shared" si="10"/>
        <v>0</v>
      </c>
      <c r="N229" s="37"/>
      <c r="O229" s="40"/>
      <c r="Q229" s="121"/>
      <c r="R229" s="175"/>
    </row>
    <row r="230" spans="2:18" ht="13.5" thickBot="1" x14ac:dyDescent="0.25">
      <c r="B230" s="555"/>
      <c r="C230" s="556"/>
      <c r="D230" s="306"/>
      <c r="E230" s="245"/>
      <c r="F230" s="307"/>
      <c r="G230" s="307"/>
      <c r="H230" s="25">
        <f t="shared" si="9"/>
        <v>0</v>
      </c>
      <c r="I230" s="243"/>
      <c r="J230" s="243"/>
      <c r="K230" s="243"/>
      <c r="L230" s="243"/>
      <c r="M230" s="229">
        <f t="shared" si="10"/>
        <v>0</v>
      </c>
      <c r="N230" s="37"/>
      <c r="O230" s="40"/>
      <c r="Q230" s="121"/>
      <c r="R230" s="175"/>
    </row>
    <row r="231" spans="2:18" ht="12.75" hidden="1" customHeight="1" x14ac:dyDescent="0.2">
      <c r="B231" s="555"/>
      <c r="C231" s="556"/>
      <c r="D231" s="306"/>
      <c r="E231" s="245"/>
      <c r="F231" s="307"/>
      <c r="G231" s="307"/>
      <c r="H231" s="25">
        <f t="shared" si="9"/>
        <v>0</v>
      </c>
      <c r="I231" s="243"/>
      <c r="J231" s="243"/>
      <c r="K231" s="243"/>
      <c r="L231" s="243"/>
      <c r="M231" s="229">
        <f t="shared" si="10"/>
        <v>0</v>
      </c>
      <c r="N231" s="37"/>
      <c r="O231" s="40"/>
      <c r="Q231" s="121"/>
      <c r="R231" s="175"/>
    </row>
    <row r="232" spans="2:18" ht="13.5" hidden="1" customHeight="1" thickBot="1" x14ac:dyDescent="0.25">
      <c r="B232" s="555"/>
      <c r="C232" s="556"/>
      <c r="D232" s="306"/>
      <c r="E232" s="245"/>
      <c r="F232" s="307"/>
      <c r="G232" s="307"/>
      <c r="H232" s="25">
        <f t="shared" si="9"/>
        <v>0</v>
      </c>
      <c r="I232" s="243"/>
      <c r="J232" s="243"/>
      <c r="K232" s="243"/>
      <c r="L232" s="243"/>
      <c r="M232" s="229">
        <f t="shared" si="10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9"/>
        <v>0</v>
      </c>
      <c r="I233" s="250"/>
      <c r="J233" s="250"/>
      <c r="K233" s="250"/>
      <c r="L233" s="444"/>
      <c r="M233" s="283">
        <f t="shared" si="10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9"/>
        <v>0</v>
      </c>
      <c r="I234" s="262"/>
      <c r="J234" s="262"/>
      <c r="K234" s="262"/>
      <c r="L234" s="262"/>
      <c r="M234" s="229">
        <f t="shared" si="10"/>
        <v>0</v>
      </c>
      <c r="N234" s="37"/>
      <c r="O234" s="40"/>
      <c r="Q234" s="121"/>
      <c r="R234" s="175"/>
    </row>
    <row r="235" spans="2:18" ht="13.5" thickBot="1" x14ac:dyDescent="0.25">
      <c r="B235" s="555"/>
      <c r="C235" s="556"/>
      <c r="D235" s="306"/>
      <c r="E235" s="245"/>
      <c r="F235" s="307"/>
      <c r="G235" s="307"/>
      <c r="H235" s="25">
        <f t="shared" si="9"/>
        <v>0</v>
      </c>
      <c r="I235" s="243"/>
      <c r="J235" s="243"/>
      <c r="K235" s="243"/>
      <c r="L235" s="243"/>
      <c r="M235" s="229">
        <f t="shared" si="10"/>
        <v>0</v>
      </c>
      <c r="N235" s="37"/>
      <c r="O235" s="40"/>
      <c r="Q235" s="121"/>
      <c r="R235" s="175"/>
    </row>
    <row r="236" spans="2:18" ht="12.75" hidden="1" customHeight="1" x14ac:dyDescent="0.2">
      <c r="B236" s="555"/>
      <c r="C236" s="556"/>
      <c r="D236" s="306"/>
      <c r="E236" s="245"/>
      <c r="F236" s="307"/>
      <c r="G236" s="307"/>
      <c r="H236" s="25">
        <f t="shared" si="9"/>
        <v>0</v>
      </c>
      <c r="I236" s="243"/>
      <c r="J236" s="243"/>
      <c r="K236" s="243"/>
      <c r="L236" s="243"/>
      <c r="M236" s="229">
        <f t="shared" si="10"/>
        <v>0</v>
      </c>
      <c r="N236" s="37"/>
      <c r="O236" s="40"/>
      <c r="Q236" s="121"/>
      <c r="R236" s="175"/>
    </row>
    <row r="237" spans="2:18" ht="12.75" hidden="1" customHeight="1" x14ac:dyDescent="0.2">
      <c r="B237" s="555"/>
      <c r="C237" s="556"/>
      <c r="D237" s="306"/>
      <c r="E237" s="245"/>
      <c r="F237" s="307"/>
      <c r="G237" s="307"/>
      <c r="H237" s="25">
        <f t="shared" si="9"/>
        <v>0</v>
      </c>
      <c r="I237" s="243"/>
      <c r="J237" s="243"/>
      <c r="K237" s="243"/>
      <c r="L237" s="243"/>
      <c r="M237" s="229">
        <f t="shared" si="10"/>
        <v>0</v>
      </c>
      <c r="N237" s="37"/>
      <c r="O237" s="40"/>
      <c r="Q237" s="121"/>
      <c r="R237" s="175"/>
    </row>
    <row r="238" spans="2:18" ht="12.75" hidden="1" customHeight="1" x14ac:dyDescent="0.2">
      <c r="B238" s="555"/>
      <c r="C238" s="556"/>
      <c r="D238" s="322"/>
      <c r="E238" s="245"/>
      <c r="F238" s="323"/>
      <c r="G238" s="323"/>
      <c r="H238" s="174">
        <f t="shared" si="9"/>
        <v>0</v>
      </c>
      <c r="I238" s="243"/>
      <c r="J238" s="243"/>
      <c r="K238" s="243"/>
      <c r="L238" s="243"/>
      <c r="M238" s="229">
        <f t="shared" si="10"/>
        <v>0</v>
      </c>
      <c r="N238" s="37"/>
      <c r="O238" s="40"/>
      <c r="Q238" s="121"/>
      <c r="R238" s="175"/>
    </row>
    <row r="239" spans="2:18" ht="12.75" hidden="1" customHeight="1" x14ac:dyDescent="0.2">
      <c r="B239" s="555"/>
      <c r="C239" s="556"/>
      <c r="D239" s="322"/>
      <c r="E239" s="324"/>
      <c r="F239" s="323"/>
      <c r="G239" s="323"/>
      <c r="H239" s="174">
        <f t="shared" si="9"/>
        <v>0</v>
      </c>
      <c r="I239" s="243"/>
      <c r="J239" s="243"/>
      <c r="K239" s="243"/>
      <c r="L239" s="243"/>
      <c r="M239" s="229">
        <f t="shared" si="10"/>
        <v>0</v>
      </c>
      <c r="N239" s="37"/>
      <c r="O239" s="40"/>
      <c r="Q239" s="121"/>
      <c r="R239" s="175"/>
    </row>
    <row r="240" spans="2:18" ht="12.75" hidden="1" customHeight="1" x14ac:dyDescent="0.2">
      <c r="B240" s="555"/>
      <c r="C240" s="556"/>
      <c r="D240" s="322"/>
      <c r="E240" s="324"/>
      <c r="F240" s="323"/>
      <c r="G240" s="323"/>
      <c r="H240" s="174">
        <f t="shared" si="9"/>
        <v>0</v>
      </c>
      <c r="I240" s="243"/>
      <c r="J240" s="243"/>
      <c r="K240" s="243"/>
      <c r="L240" s="243"/>
      <c r="M240" s="229">
        <f t="shared" si="10"/>
        <v>0</v>
      </c>
      <c r="N240" s="37"/>
      <c r="O240" s="40"/>
      <c r="Q240" s="121"/>
      <c r="R240" s="175"/>
    </row>
    <row r="241" spans="2:18" ht="13.5" hidden="1" customHeight="1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0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9"/>
        <v>0</v>
      </c>
      <c r="I242" s="250"/>
      <c r="J242" s="250"/>
      <c r="K242" s="250"/>
      <c r="L242" s="444"/>
      <c r="M242" s="283">
        <f t="shared" si="10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9"/>
        <v>0</v>
      </c>
      <c r="I243" s="428"/>
      <c r="J243" s="428"/>
      <c r="K243" s="428"/>
      <c r="L243" s="428"/>
      <c r="M243" s="229">
        <f t="shared" si="10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9"/>
        <v>0</v>
      </c>
      <c r="I244" s="429"/>
      <c r="J244" s="429"/>
      <c r="K244" s="429"/>
      <c r="L244" s="429"/>
      <c r="M244" s="229">
        <f t="shared" si="10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9"/>
        <v>0</v>
      </c>
      <c r="I245" s="430"/>
      <c r="J245" s="430"/>
      <c r="K245" s="430"/>
      <c r="L245" s="421"/>
      <c r="M245" s="283">
        <f t="shared" si="10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9"/>
        <v>0</v>
      </c>
      <c r="I246" s="428"/>
      <c r="J246" s="428"/>
      <c r="K246" s="428"/>
      <c r="L246" s="428"/>
      <c r="M246" s="229">
        <f t="shared" si="10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0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0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6"/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79">
        <f>SUM(L134:L248)</f>
        <v>0</v>
      </c>
      <c r="M250" s="431">
        <f t="shared" si="10"/>
        <v>0</v>
      </c>
      <c r="N250" s="580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B167:C188"/>
    <mergeCell ref="N188:O188"/>
    <mergeCell ref="B123:C125"/>
    <mergeCell ref="N125:O125"/>
    <mergeCell ref="N127:O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  <mergeCell ref="B98:C105"/>
    <mergeCell ref="N65:O65"/>
    <mergeCell ref="B66:C71"/>
    <mergeCell ref="N71:O71"/>
    <mergeCell ref="N89:O89"/>
    <mergeCell ref="B90:C97"/>
    <mergeCell ref="N79:O79"/>
    <mergeCell ref="N97:O97"/>
    <mergeCell ref="B221:C228"/>
    <mergeCell ref="N228:O228"/>
    <mergeCell ref="B189:C194"/>
    <mergeCell ref="N194:O194"/>
    <mergeCell ref="N105:O105"/>
    <mergeCell ref="N110:O110"/>
    <mergeCell ref="N119:O119"/>
    <mergeCell ref="N122:O122"/>
    <mergeCell ref="B195:C202"/>
    <mergeCell ref="N202:O202"/>
    <mergeCell ref="B203:C212"/>
    <mergeCell ref="N212:O212"/>
    <mergeCell ref="B213:C220"/>
    <mergeCell ref="N220:O220"/>
    <mergeCell ref="C162:C166"/>
    <mergeCell ref="B106:C110"/>
    <mergeCell ref="B229:C233"/>
    <mergeCell ref="N233:O233"/>
    <mergeCell ref="N250:O250"/>
    <mergeCell ref="B234:C242"/>
    <mergeCell ref="N242:O242"/>
    <mergeCell ref="B243:C245"/>
    <mergeCell ref="N245:O245"/>
    <mergeCell ref="B246:C248"/>
    <mergeCell ref="N248:O248"/>
  </mergeCells>
  <conditionalFormatting sqref="M11:M132 M134:M250">
    <cfRule type="expression" dxfId="6" priority="1" stopIfTrue="1">
      <formula>M11&lt;&gt;H11</formula>
    </cfRule>
  </conditionalFormatting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D32" sqref="D32"/>
    </sheetView>
  </sheetViews>
  <sheetFormatPr baseColWidth="10" defaultColWidth="9.28515625" defaultRowHeight="12.75" outlineLevelCol="1" x14ac:dyDescent="0.2"/>
  <cols>
    <col min="1" max="1" width="3" style="10" customWidth="1"/>
    <col min="2" max="2" width="26.140625" style="10" customWidth="1"/>
    <col min="3" max="3" width="39.140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3" width="10.14062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67</v>
      </c>
      <c r="C2" s="561"/>
    </row>
    <row r="3" spans="2:18" x14ac:dyDescent="0.2">
      <c r="B3" s="296"/>
      <c r="C3" s="296"/>
    </row>
    <row r="4" spans="2:18" ht="15" x14ac:dyDescent="0.2">
      <c r="B4" s="281" t="s">
        <v>172</v>
      </c>
      <c r="C4" s="447"/>
      <c r="D4" s="74"/>
    </row>
    <row r="5" spans="2:18" x14ac:dyDescent="0.2">
      <c r="B5" s="9"/>
    </row>
    <row r="6" spans="2:18" ht="25.5" x14ac:dyDescent="0.2">
      <c r="B6" s="211" t="s">
        <v>13</v>
      </c>
      <c r="C6" s="211" t="s">
        <v>14</v>
      </c>
      <c r="D6" s="211" t="s">
        <v>15</v>
      </c>
      <c r="E6" s="211" t="s">
        <v>17</v>
      </c>
      <c r="F6" s="211" t="s">
        <v>12</v>
      </c>
      <c r="G6" s="211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0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15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2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123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2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2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2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2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2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2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2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2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>F19*G19</f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2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>F20*G20</f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2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>F21*G21</f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2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ref="H22:H31" si="3">F22*G22</f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2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3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2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3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2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3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2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3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2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3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2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3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2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3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2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3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2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3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2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>F32*G32</f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ht="12" customHeight="1" x14ac:dyDescent="0.2">
      <c r="B33" s="565"/>
      <c r="C33" s="274" t="s">
        <v>114</v>
      </c>
      <c r="D33" s="306"/>
      <c r="E33" s="245"/>
      <c r="F33" s="307"/>
      <c r="G33" s="307"/>
      <c r="H33" s="25">
        <f>F33*G33</f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>F41*G41</f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si="0"/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0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0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0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0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0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0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0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0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0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0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0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0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0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0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0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0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0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0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0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0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0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0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0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0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0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0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0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0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x14ac:dyDescent="0.2">
      <c r="B72" s="547" t="s">
        <v>7</v>
      </c>
      <c r="C72" s="548"/>
      <c r="D72" s="325"/>
      <c r="E72" s="326"/>
      <c r="F72" s="327"/>
      <c r="G72" s="327"/>
      <c r="H72" s="32">
        <f t="shared" si="0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0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0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si="0"/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0"/>
        <v>0</v>
      </c>
      <c r="I76" s="442"/>
      <c r="J76" s="442"/>
      <c r="K76" s="442"/>
      <c r="L76" s="442"/>
      <c r="M76" s="229">
        <f t="shared" ref="M76:M137" si="4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0"/>
        <v>0</v>
      </c>
      <c r="I77" s="442"/>
      <c r="J77" s="442"/>
      <c r="K77" s="442"/>
      <c r="L77" s="442"/>
      <c r="M77" s="229">
        <f t="shared" si="4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0"/>
        <v>0</v>
      </c>
      <c r="I78" s="442"/>
      <c r="J78" s="442"/>
      <c r="K78" s="442"/>
      <c r="L78" s="442"/>
      <c r="M78" s="229">
        <f t="shared" si="4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0"/>
        <v>0</v>
      </c>
      <c r="I79" s="444"/>
      <c r="J79" s="444"/>
      <c r="K79" s="444"/>
      <c r="L79" s="444"/>
      <c r="M79" s="283">
        <f t="shared" si="4"/>
        <v>0</v>
      </c>
      <c r="N79" s="571">
        <f>SUM(H72:H79)</f>
        <v>0</v>
      </c>
      <c r="O79" s="574"/>
      <c r="P79" s="159"/>
      <c r="Q79" s="122"/>
      <c r="R79" s="175"/>
    </row>
    <row r="80" spans="2:18" x14ac:dyDescent="0.2">
      <c r="B80" s="547" t="s">
        <v>8</v>
      </c>
      <c r="C80" s="548"/>
      <c r="D80" s="316"/>
      <c r="E80" s="317"/>
      <c r="F80" s="318"/>
      <c r="G80" s="318"/>
      <c r="H80" s="33">
        <f t="shared" si="0"/>
        <v>0</v>
      </c>
      <c r="I80" s="445"/>
      <c r="J80" s="445"/>
      <c r="K80" s="445"/>
      <c r="L80" s="445"/>
      <c r="M80" s="229">
        <f t="shared" si="4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0"/>
        <v>0</v>
      </c>
      <c r="I81" s="442"/>
      <c r="J81" s="442"/>
      <c r="K81" s="442"/>
      <c r="L81" s="442"/>
      <c r="M81" s="229">
        <f t="shared" si="4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0"/>
        <v>0</v>
      </c>
      <c r="I82" s="442"/>
      <c r="J82" s="442"/>
      <c r="K82" s="442"/>
      <c r="L82" s="442"/>
      <c r="M82" s="229">
        <f t="shared" si="4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0"/>
        <v>0</v>
      </c>
      <c r="I83" s="442"/>
      <c r="J83" s="442"/>
      <c r="K83" s="442"/>
      <c r="L83" s="442"/>
      <c r="M83" s="229">
        <f t="shared" si="4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0"/>
        <v>0</v>
      </c>
      <c r="I84" s="442"/>
      <c r="J84" s="442"/>
      <c r="K84" s="442"/>
      <c r="L84" s="442"/>
      <c r="M84" s="229">
        <f t="shared" si="4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0"/>
        <v>0</v>
      </c>
      <c r="I85" s="442"/>
      <c r="J85" s="442"/>
      <c r="K85" s="442"/>
      <c r="L85" s="442"/>
      <c r="M85" s="229">
        <f t="shared" si="4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0"/>
        <v>0</v>
      </c>
      <c r="I86" s="442"/>
      <c r="J86" s="442"/>
      <c r="K86" s="442"/>
      <c r="L86" s="442"/>
      <c r="M86" s="229">
        <f t="shared" si="4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0"/>
        <v>0</v>
      </c>
      <c r="I87" s="442"/>
      <c r="J87" s="442"/>
      <c r="K87" s="442"/>
      <c r="L87" s="442"/>
      <c r="M87" s="229">
        <f t="shared" si="4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0"/>
        <v>0</v>
      </c>
      <c r="I88" s="442"/>
      <c r="J88" s="442"/>
      <c r="K88" s="442"/>
      <c r="L88" s="442"/>
      <c r="M88" s="229">
        <f t="shared" si="4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0"/>
        <v>0</v>
      </c>
      <c r="I89" s="444"/>
      <c r="J89" s="444"/>
      <c r="K89" s="444"/>
      <c r="L89" s="444"/>
      <c r="M89" s="283">
        <f t="shared" si="4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0"/>
        <v>0</v>
      </c>
      <c r="I90" s="445"/>
      <c r="J90" s="445"/>
      <c r="K90" s="445"/>
      <c r="L90" s="445"/>
      <c r="M90" s="229">
        <f t="shared" si="4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0"/>
        <v>0</v>
      </c>
      <c r="I91" s="442"/>
      <c r="J91" s="442"/>
      <c r="K91" s="442"/>
      <c r="L91" s="442"/>
      <c r="M91" s="229">
        <f t="shared" si="4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0"/>
        <v>0</v>
      </c>
      <c r="I92" s="442"/>
      <c r="J92" s="442"/>
      <c r="K92" s="442"/>
      <c r="L92" s="442"/>
      <c r="M92" s="229">
        <f t="shared" si="4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0"/>
        <v>0</v>
      </c>
      <c r="I93" s="442"/>
      <c r="J93" s="442"/>
      <c r="K93" s="442"/>
      <c r="L93" s="442"/>
      <c r="M93" s="229">
        <f t="shared" si="4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0"/>
        <v>0</v>
      </c>
      <c r="I94" s="442"/>
      <c r="J94" s="442"/>
      <c r="K94" s="442"/>
      <c r="L94" s="442"/>
      <c r="M94" s="229">
        <f t="shared" si="4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0"/>
        <v>0</v>
      </c>
      <c r="I95" s="442"/>
      <c r="J95" s="442"/>
      <c r="K95" s="442"/>
      <c r="L95" s="442"/>
      <c r="M95" s="229">
        <f t="shared" si="4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0"/>
        <v>0</v>
      </c>
      <c r="I96" s="442"/>
      <c r="J96" s="442"/>
      <c r="K96" s="442"/>
      <c r="L96" s="442"/>
      <c r="M96" s="229">
        <f t="shared" si="4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0"/>
        <v>0</v>
      </c>
      <c r="I97" s="444"/>
      <c r="J97" s="444"/>
      <c r="K97" s="444"/>
      <c r="L97" s="444"/>
      <c r="M97" s="283">
        <f t="shared" si="4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0"/>
        <v>0</v>
      </c>
      <c r="I98" s="445"/>
      <c r="J98" s="445"/>
      <c r="K98" s="445"/>
      <c r="L98" s="445"/>
      <c r="M98" s="229">
        <f t="shared" si="4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0"/>
        <v>0</v>
      </c>
      <c r="I99" s="442"/>
      <c r="J99" s="442"/>
      <c r="K99" s="442"/>
      <c r="L99" s="442"/>
      <c r="M99" s="229">
        <f t="shared" si="4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0"/>
        <v>0</v>
      </c>
      <c r="I100" s="442"/>
      <c r="J100" s="442"/>
      <c r="K100" s="442"/>
      <c r="L100" s="442"/>
      <c r="M100" s="229">
        <f t="shared" si="4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0"/>
        <v>0</v>
      </c>
      <c r="I101" s="442"/>
      <c r="J101" s="442"/>
      <c r="K101" s="442"/>
      <c r="L101" s="442"/>
      <c r="M101" s="229">
        <f t="shared" si="4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0"/>
        <v>0</v>
      </c>
      <c r="I102" s="442"/>
      <c r="J102" s="442"/>
      <c r="K102" s="442"/>
      <c r="L102" s="442"/>
      <c r="M102" s="229">
        <f t="shared" si="4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>F103*G103</f>
        <v>0</v>
      </c>
      <c r="I103" s="442"/>
      <c r="J103" s="442"/>
      <c r="K103" s="442"/>
      <c r="L103" s="442"/>
      <c r="M103" s="229">
        <f t="shared" si="4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0"/>
        <v>0</v>
      </c>
      <c r="I104" s="442"/>
      <c r="J104" s="442"/>
      <c r="K104" s="442"/>
      <c r="L104" s="442"/>
      <c r="M104" s="229">
        <f t="shared" si="4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0"/>
        <v>0</v>
      </c>
      <c r="I105" s="444"/>
      <c r="J105" s="444"/>
      <c r="K105" s="444"/>
      <c r="L105" s="444"/>
      <c r="M105" s="283">
        <f t="shared" si="4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0"/>
        <v>0</v>
      </c>
      <c r="I106" s="445"/>
      <c r="J106" s="445"/>
      <c r="K106" s="445"/>
      <c r="L106" s="445"/>
      <c r="M106" s="229">
        <f t="shared" si="4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si="0"/>
        <v>0</v>
      </c>
      <c r="I107" s="442"/>
      <c r="J107" s="442"/>
      <c r="K107" s="442"/>
      <c r="L107" s="442"/>
      <c r="M107" s="229">
        <f t="shared" si="4"/>
        <v>0</v>
      </c>
      <c r="N107" s="37"/>
      <c r="O107" s="40"/>
      <c r="P107" s="158"/>
      <c r="Q107" s="121"/>
      <c r="R107" s="175"/>
    </row>
    <row r="108" spans="2:18" ht="12.75" customHeight="1" x14ac:dyDescent="0.2">
      <c r="B108" s="555"/>
      <c r="C108" s="556"/>
      <c r="D108" s="306"/>
      <c r="E108" s="245"/>
      <c r="F108" s="307"/>
      <c r="G108" s="307"/>
      <c r="H108" s="25">
        <f t="shared" si="0"/>
        <v>0</v>
      </c>
      <c r="I108" s="442"/>
      <c r="J108" s="442"/>
      <c r="K108" s="442"/>
      <c r="L108" s="442"/>
      <c r="M108" s="229">
        <f t="shared" si="4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0"/>
        <v>0</v>
      </c>
      <c r="I109" s="442"/>
      <c r="J109" s="442"/>
      <c r="K109" s="442"/>
      <c r="L109" s="442"/>
      <c r="M109" s="229">
        <f t="shared" si="4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0"/>
        <v>0</v>
      </c>
      <c r="I110" s="444"/>
      <c r="J110" s="444"/>
      <c r="K110" s="444"/>
      <c r="L110" s="444"/>
      <c r="M110" s="283">
        <f t="shared" si="4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0"/>
        <v>0</v>
      </c>
      <c r="I111" s="445"/>
      <c r="J111" s="445"/>
      <c r="K111" s="445"/>
      <c r="L111" s="445"/>
      <c r="M111" s="229">
        <f t="shared" si="4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0"/>
        <v>0</v>
      </c>
      <c r="I112" s="442"/>
      <c r="J112" s="442"/>
      <c r="K112" s="442"/>
      <c r="L112" s="442"/>
      <c r="M112" s="229">
        <f t="shared" si="4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0"/>
        <v>0</v>
      </c>
      <c r="I113" s="442"/>
      <c r="J113" s="442"/>
      <c r="K113" s="442"/>
      <c r="L113" s="442"/>
      <c r="M113" s="229">
        <f t="shared" si="4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0"/>
        <v>0</v>
      </c>
      <c r="I114" s="442"/>
      <c r="J114" s="442"/>
      <c r="K114" s="442"/>
      <c r="L114" s="442"/>
      <c r="M114" s="229">
        <f t="shared" si="4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0"/>
        <v>0</v>
      </c>
      <c r="I115" s="442"/>
      <c r="J115" s="442"/>
      <c r="K115" s="442"/>
      <c r="L115" s="442"/>
      <c r="M115" s="229">
        <f t="shared" si="4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0"/>
        <v>0</v>
      </c>
      <c r="I116" s="442"/>
      <c r="J116" s="442"/>
      <c r="K116" s="442"/>
      <c r="L116" s="442"/>
      <c r="M116" s="229">
        <f t="shared" si="4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0"/>
        <v>0</v>
      </c>
      <c r="I117" s="442"/>
      <c r="J117" s="442"/>
      <c r="K117" s="442"/>
      <c r="L117" s="442"/>
      <c r="M117" s="229">
        <f t="shared" si="4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0"/>
        <v>0</v>
      </c>
      <c r="I118" s="442"/>
      <c r="J118" s="442"/>
      <c r="K118" s="442"/>
      <c r="L118" s="442"/>
      <c r="M118" s="229">
        <f t="shared" si="4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0"/>
        <v>0</v>
      </c>
      <c r="I119" s="444"/>
      <c r="J119" s="444"/>
      <c r="K119" s="444"/>
      <c r="L119" s="444"/>
      <c r="M119" s="283">
        <f t="shared" si="4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0"/>
        <v>0</v>
      </c>
      <c r="I120" s="445"/>
      <c r="J120" s="445"/>
      <c r="K120" s="445"/>
      <c r="L120" s="445"/>
      <c r="M120" s="229">
        <f t="shared" si="4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0"/>
        <v>0</v>
      </c>
      <c r="I121" s="442"/>
      <c r="J121" s="442"/>
      <c r="K121" s="442"/>
      <c r="L121" s="442"/>
      <c r="M121" s="229">
        <f t="shared" si="4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0"/>
        <v>0</v>
      </c>
      <c r="I122" s="444"/>
      <c r="J122" s="444"/>
      <c r="K122" s="444"/>
      <c r="L122" s="444"/>
      <c r="M122" s="283">
        <f t="shared" si="4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33">
        <f t="shared" si="0"/>
        <v>0</v>
      </c>
      <c r="I123" s="419"/>
      <c r="J123" s="419"/>
      <c r="K123" s="419"/>
      <c r="L123" s="419"/>
      <c r="M123" s="229">
        <f t="shared" si="4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25">
        <f>F124*G124</f>
        <v>0</v>
      </c>
      <c r="I124" s="420"/>
      <c r="J124" s="420"/>
      <c r="K124" s="420"/>
      <c r="L124" s="420"/>
      <c r="M124" s="229">
        <f t="shared" si="4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34">
        <f>F125*G125</f>
        <v>0</v>
      </c>
      <c r="I125" s="421"/>
      <c r="J125" s="421"/>
      <c r="K125" s="421"/>
      <c r="L125" s="421"/>
      <c r="M125" s="283">
        <f t="shared" si="4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20"/>
      <c r="J126" s="220"/>
      <c r="K126" s="220"/>
      <c r="L126" s="220"/>
      <c r="M126" s="226">
        <f t="shared" si="4"/>
        <v>0</v>
      </c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3">
        <f>SUM(I11:I125)</f>
        <v>0</v>
      </c>
      <c r="J127" s="343">
        <f>SUM(J11:J125)</f>
        <v>0</v>
      </c>
      <c r="K127" s="343">
        <f>SUM(K11:K125)</f>
        <v>0</v>
      </c>
      <c r="L127" s="343">
        <f>SUM(L11:L125)</f>
        <v>0</v>
      </c>
      <c r="M127" s="279">
        <f t="shared" si="4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6"/>
      <c r="M128" s="344"/>
      <c r="N128" s="37"/>
      <c r="O128" s="158"/>
      <c r="Q128" s="165"/>
    </row>
    <row r="129" spans="2:18" x14ac:dyDescent="0.2">
      <c r="F129" s="38"/>
      <c r="H129" s="36"/>
      <c r="I129" s="36"/>
      <c r="J129" s="36"/>
      <c r="K129" s="36"/>
      <c r="L129" s="36"/>
      <c r="M129" s="344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6"/>
      <c r="M130" s="344"/>
      <c r="N130" s="37"/>
      <c r="O130" s="158"/>
      <c r="Q130" s="165"/>
    </row>
    <row r="131" spans="2:18" ht="30" customHeight="1" thickBot="1" x14ac:dyDescent="0.25">
      <c r="B131" s="394" t="s">
        <v>95</v>
      </c>
      <c r="C131" s="407"/>
      <c r="D131" s="396"/>
      <c r="E131" s="397"/>
      <c r="F131" s="397"/>
      <c r="G131" s="398"/>
      <c r="H131" s="407"/>
      <c r="I131" s="407"/>
      <c r="J131" s="407"/>
      <c r="K131" s="407"/>
      <c r="L131" s="407"/>
      <c r="M131" s="407"/>
      <c r="N131" s="407"/>
      <c r="O131" s="408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226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2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95" si="5">F134*G134</f>
        <v>0</v>
      </c>
      <c r="I134" s="243"/>
      <c r="J134" s="243"/>
      <c r="K134" s="243"/>
      <c r="L134" s="243"/>
      <c r="M134" s="229">
        <f t="shared" si="4"/>
        <v>0</v>
      </c>
      <c r="N134" s="25">
        <f>H134</f>
        <v>0</v>
      </c>
      <c r="O134" s="40"/>
      <c r="Q134" s="121"/>
      <c r="R134" s="175"/>
    </row>
    <row r="135" spans="2:18" ht="12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5"/>
        <v>0</v>
      </c>
      <c r="I135" s="243"/>
      <c r="J135" s="243"/>
      <c r="K135" s="243"/>
      <c r="L135" s="243"/>
      <c r="M135" s="229">
        <f t="shared" si="4"/>
        <v>0</v>
      </c>
      <c r="N135" s="25">
        <f t="shared" ref="N135:N156" si="6">H135</f>
        <v>0</v>
      </c>
      <c r="O135" s="40"/>
      <c r="Q135" s="121"/>
      <c r="R135" s="175"/>
    </row>
    <row r="136" spans="2:18" ht="12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5"/>
        <v>0</v>
      </c>
      <c r="I136" s="243"/>
      <c r="J136" s="243"/>
      <c r="K136" s="243"/>
      <c r="L136" s="243"/>
      <c r="M136" s="229">
        <f t="shared" si="4"/>
        <v>0</v>
      </c>
      <c r="N136" s="25">
        <f t="shared" si="6"/>
        <v>0</v>
      </c>
      <c r="O136" s="40"/>
      <c r="Q136" s="173"/>
      <c r="R136" s="175"/>
    </row>
    <row r="137" spans="2:18" ht="12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5"/>
        <v>0</v>
      </c>
      <c r="I137" s="243"/>
      <c r="J137" s="243"/>
      <c r="K137" s="243"/>
      <c r="L137" s="243"/>
      <c r="M137" s="229">
        <f t="shared" si="4"/>
        <v>0</v>
      </c>
      <c r="N137" s="25">
        <f t="shared" si="6"/>
        <v>0</v>
      </c>
      <c r="O137" s="40"/>
      <c r="Q137" s="121"/>
      <c r="R137" s="175"/>
    </row>
    <row r="138" spans="2:18" ht="12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5"/>
        <v>0</v>
      </c>
      <c r="I138" s="243"/>
      <c r="J138" s="243"/>
      <c r="K138" s="243"/>
      <c r="L138" s="243"/>
      <c r="M138" s="229">
        <f t="shared" ref="M138:M201" si="7">+SUM(I138:L138)</f>
        <v>0</v>
      </c>
      <c r="N138" s="25">
        <f t="shared" si="6"/>
        <v>0</v>
      </c>
      <c r="O138" s="40"/>
      <c r="Q138" s="121"/>
      <c r="R138" s="175"/>
    </row>
    <row r="139" spans="2:18" ht="12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5"/>
        <v>0</v>
      </c>
      <c r="I139" s="243"/>
      <c r="J139" s="243"/>
      <c r="K139" s="243"/>
      <c r="L139" s="243"/>
      <c r="M139" s="229">
        <f t="shared" si="7"/>
        <v>0</v>
      </c>
      <c r="N139" s="25">
        <f t="shared" si="6"/>
        <v>0</v>
      </c>
      <c r="O139" s="40"/>
      <c r="Q139" s="121"/>
      <c r="R139" s="175"/>
    </row>
    <row r="140" spans="2:18" ht="12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5"/>
        <v>0</v>
      </c>
      <c r="I140" s="243"/>
      <c r="J140" s="243"/>
      <c r="K140" s="243"/>
      <c r="L140" s="243"/>
      <c r="M140" s="229">
        <f t="shared" si="7"/>
        <v>0</v>
      </c>
      <c r="N140" s="25">
        <f t="shared" si="6"/>
        <v>0</v>
      </c>
      <c r="O140" s="40"/>
      <c r="Q140" s="121"/>
      <c r="R140" s="175"/>
    </row>
    <row r="141" spans="2:18" ht="12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5"/>
        <v>0</v>
      </c>
      <c r="I141" s="243"/>
      <c r="J141" s="243"/>
      <c r="K141" s="243"/>
      <c r="L141" s="243"/>
      <c r="M141" s="229">
        <f t="shared" si="7"/>
        <v>0</v>
      </c>
      <c r="N141" s="25">
        <f t="shared" si="6"/>
        <v>0</v>
      </c>
      <c r="O141" s="40"/>
      <c r="Q141" s="121"/>
      <c r="R141" s="175"/>
    </row>
    <row r="142" spans="2:18" ht="12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5"/>
        <v>0</v>
      </c>
      <c r="I142" s="243"/>
      <c r="J142" s="243"/>
      <c r="K142" s="243"/>
      <c r="L142" s="243"/>
      <c r="M142" s="229">
        <f t="shared" si="7"/>
        <v>0</v>
      </c>
      <c r="N142" s="25">
        <f t="shared" si="6"/>
        <v>0</v>
      </c>
      <c r="O142" s="40"/>
      <c r="Q142" s="121"/>
      <c r="R142" s="175"/>
    </row>
    <row r="143" spans="2:18" ht="12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5"/>
        <v>0</v>
      </c>
      <c r="I143" s="243"/>
      <c r="J143" s="243"/>
      <c r="K143" s="243"/>
      <c r="L143" s="243"/>
      <c r="M143" s="229">
        <f t="shared" si="7"/>
        <v>0</v>
      </c>
      <c r="N143" s="25">
        <f t="shared" si="6"/>
        <v>0</v>
      </c>
      <c r="O143" s="40"/>
      <c r="Q143" s="121"/>
      <c r="R143" s="175"/>
    </row>
    <row r="144" spans="2:18" ht="12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5"/>
        <v>0</v>
      </c>
      <c r="I144" s="243"/>
      <c r="J144" s="243"/>
      <c r="K144" s="243"/>
      <c r="L144" s="243"/>
      <c r="M144" s="229">
        <f t="shared" si="7"/>
        <v>0</v>
      </c>
      <c r="N144" s="25">
        <f t="shared" si="6"/>
        <v>0</v>
      </c>
      <c r="O144" s="40"/>
      <c r="Q144" s="121"/>
      <c r="R144" s="175"/>
    </row>
    <row r="145" spans="2:18" ht="12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5"/>
        <v>0</v>
      </c>
      <c r="I145" s="243"/>
      <c r="J145" s="243"/>
      <c r="K145" s="243"/>
      <c r="L145" s="243"/>
      <c r="M145" s="229">
        <f t="shared" si="7"/>
        <v>0</v>
      </c>
      <c r="N145" s="25">
        <f t="shared" si="6"/>
        <v>0</v>
      </c>
      <c r="O145" s="40"/>
      <c r="Q145" s="121"/>
      <c r="R145" s="175"/>
    </row>
    <row r="146" spans="2:18" ht="12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5"/>
        <v>0</v>
      </c>
      <c r="I146" s="243"/>
      <c r="J146" s="243"/>
      <c r="K146" s="243"/>
      <c r="L146" s="243"/>
      <c r="M146" s="229">
        <f t="shared" si="7"/>
        <v>0</v>
      </c>
      <c r="N146" s="25">
        <f t="shared" si="6"/>
        <v>0</v>
      </c>
      <c r="O146" s="40"/>
      <c r="Q146" s="121"/>
      <c r="R146" s="175"/>
    </row>
    <row r="147" spans="2:18" ht="12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5"/>
        <v>0</v>
      </c>
      <c r="I147" s="243"/>
      <c r="J147" s="243"/>
      <c r="K147" s="243"/>
      <c r="L147" s="243"/>
      <c r="M147" s="229">
        <f t="shared" si="7"/>
        <v>0</v>
      </c>
      <c r="N147" s="25">
        <f t="shared" si="6"/>
        <v>0</v>
      </c>
      <c r="O147" s="40"/>
      <c r="Q147" s="121"/>
      <c r="R147" s="175"/>
    </row>
    <row r="148" spans="2:18" ht="12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5"/>
        <v>0</v>
      </c>
      <c r="I148" s="243"/>
      <c r="J148" s="243"/>
      <c r="K148" s="243"/>
      <c r="L148" s="243"/>
      <c r="M148" s="229">
        <f t="shared" si="7"/>
        <v>0</v>
      </c>
      <c r="N148" s="25">
        <f t="shared" si="6"/>
        <v>0</v>
      </c>
      <c r="O148" s="40"/>
      <c r="Q148" s="121"/>
      <c r="R148" s="175"/>
    </row>
    <row r="149" spans="2:18" ht="12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5"/>
        <v>0</v>
      </c>
      <c r="I149" s="243"/>
      <c r="J149" s="243"/>
      <c r="K149" s="243"/>
      <c r="L149" s="243"/>
      <c r="M149" s="229">
        <f t="shared" si="7"/>
        <v>0</v>
      </c>
      <c r="N149" s="25">
        <f t="shared" si="6"/>
        <v>0</v>
      </c>
      <c r="O149" s="40"/>
      <c r="Q149" s="121"/>
      <c r="R149" s="175"/>
    </row>
    <row r="150" spans="2:18" ht="12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5"/>
        <v>0</v>
      </c>
      <c r="I150" s="243"/>
      <c r="J150" s="243"/>
      <c r="K150" s="243"/>
      <c r="L150" s="243"/>
      <c r="M150" s="229">
        <f t="shared" si="7"/>
        <v>0</v>
      </c>
      <c r="N150" s="25">
        <f t="shared" si="6"/>
        <v>0</v>
      </c>
      <c r="O150" s="40"/>
      <c r="Q150" s="121"/>
      <c r="R150" s="175"/>
    </row>
    <row r="151" spans="2:18" ht="12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5"/>
        <v>0</v>
      </c>
      <c r="I151" s="243"/>
      <c r="J151" s="243"/>
      <c r="K151" s="243"/>
      <c r="L151" s="243"/>
      <c r="M151" s="229">
        <f t="shared" si="7"/>
        <v>0</v>
      </c>
      <c r="N151" s="25">
        <f t="shared" si="6"/>
        <v>0</v>
      </c>
      <c r="O151" s="40"/>
      <c r="Q151" s="121"/>
      <c r="R151" s="175"/>
    </row>
    <row r="152" spans="2:18" ht="12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5"/>
        <v>0</v>
      </c>
      <c r="I152" s="243"/>
      <c r="J152" s="243"/>
      <c r="K152" s="243"/>
      <c r="L152" s="243"/>
      <c r="M152" s="229">
        <f t="shared" si="7"/>
        <v>0</v>
      </c>
      <c r="N152" s="25">
        <f t="shared" si="6"/>
        <v>0</v>
      </c>
      <c r="O152" s="40"/>
      <c r="Q152" s="121"/>
      <c r="R152" s="175"/>
    </row>
    <row r="153" spans="2:18" ht="12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5"/>
        <v>0</v>
      </c>
      <c r="I153" s="243"/>
      <c r="J153" s="243"/>
      <c r="K153" s="243"/>
      <c r="L153" s="243"/>
      <c r="M153" s="229">
        <f t="shared" si="7"/>
        <v>0</v>
      </c>
      <c r="N153" s="25">
        <f t="shared" si="6"/>
        <v>0</v>
      </c>
      <c r="O153" s="40"/>
      <c r="Q153" s="121"/>
      <c r="R153" s="175"/>
    </row>
    <row r="154" spans="2:18" ht="12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5"/>
        <v>0</v>
      </c>
      <c r="I154" s="243"/>
      <c r="J154" s="243"/>
      <c r="K154" s="243"/>
      <c r="L154" s="243"/>
      <c r="M154" s="229">
        <f t="shared" si="7"/>
        <v>0</v>
      </c>
      <c r="N154" s="25">
        <f t="shared" si="6"/>
        <v>0</v>
      </c>
      <c r="O154" s="40"/>
      <c r="Q154" s="121"/>
      <c r="R154" s="175"/>
    </row>
    <row r="155" spans="2:18" ht="12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5"/>
        <v>0</v>
      </c>
      <c r="I155" s="243"/>
      <c r="J155" s="243"/>
      <c r="K155" s="243"/>
      <c r="L155" s="243"/>
      <c r="M155" s="229">
        <f t="shared" si="7"/>
        <v>0</v>
      </c>
      <c r="N155" s="25">
        <f t="shared" si="6"/>
        <v>0</v>
      </c>
      <c r="O155" s="40"/>
      <c r="Q155" s="121"/>
      <c r="R155" s="175"/>
    </row>
    <row r="156" spans="2:18" x14ac:dyDescent="0.2">
      <c r="B156" s="565"/>
      <c r="C156" s="274" t="s">
        <v>114</v>
      </c>
      <c r="D156" s="306"/>
      <c r="E156" s="245"/>
      <c r="F156" s="307"/>
      <c r="G156" s="307"/>
      <c r="H156" s="25">
        <f>F156*G156</f>
        <v>0</v>
      </c>
      <c r="I156" s="243"/>
      <c r="J156" s="243"/>
      <c r="K156" s="243"/>
      <c r="L156" s="243"/>
      <c r="M156" s="229">
        <f t="shared" si="7"/>
        <v>0</v>
      </c>
      <c r="N156" s="25">
        <f t="shared" si="6"/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5"/>
        <v>0</v>
      </c>
      <c r="I157" s="243"/>
      <c r="J157" s="243"/>
      <c r="K157" s="243"/>
      <c r="L157" s="243"/>
      <c r="M157" s="229">
        <f t="shared" si="7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5"/>
        <v>0</v>
      </c>
      <c r="I158" s="243"/>
      <c r="J158" s="243"/>
      <c r="K158" s="243"/>
      <c r="L158" s="243"/>
      <c r="M158" s="229">
        <f t="shared" si="7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5"/>
        <v>0</v>
      </c>
      <c r="I159" s="243"/>
      <c r="J159" s="243"/>
      <c r="K159" s="243"/>
      <c r="L159" s="243"/>
      <c r="M159" s="229">
        <f t="shared" si="7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5"/>
        <v>0</v>
      </c>
      <c r="I160" s="243"/>
      <c r="J160" s="243"/>
      <c r="K160" s="243"/>
      <c r="L160" s="243"/>
      <c r="M160" s="229">
        <f t="shared" si="7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5"/>
        <v>0</v>
      </c>
      <c r="I161" s="243"/>
      <c r="J161" s="243"/>
      <c r="K161" s="243"/>
      <c r="L161" s="243"/>
      <c r="M161" s="229">
        <f t="shared" si="7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5"/>
        <v>0</v>
      </c>
      <c r="I162" s="243"/>
      <c r="J162" s="243"/>
      <c r="K162" s="243"/>
      <c r="L162" s="243"/>
      <c r="M162" s="229">
        <f t="shared" si="7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5"/>
        <v>0</v>
      </c>
      <c r="I163" s="243"/>
      <c r="J163" s="243"/>
      <c r="K163" s="243"/>
      <c r="L163" s="243"/>
      <c r="M163" s="229">
        <f t="shared" si="7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 t="shared" si="5"/>
        <v>0</v>
      </c>
      <c r="I164" s="243"/>
      <c r="J164" s="243"/>
      <c r="K164" s="243"/>
      <c r="L164" s="243"/>
      <c r="M164" s="229">
        <f t="shared" si="7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5"/>
        <v>0</v>
      </c>
      <c r="I165" s="243"/>
      <c r="J165" s="243"/>
      <c r="K165" s="243"/>
      <c r="L165" s="243"/>
      <c r="M165" s="229">
        <f t="shared" si="7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5"/>
        <v>0</v>
      </c>
      <c r="I166" s="446"/>
      <c r="J166" s="446"/>
      <c r="K166" s="446"/>
      <c r="L166" s="446"/>
      <c r="M166" s="283">
        <f t="shared" si="7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5"/>
        <v>0</v>
      </c>
      <c r="I167" s="243"/>
      <c r="J167" s="243"/>
      <c r="K167" s="243"/>
      <c r="L167" s="243"/>
      <c r="M167" s="284">
        <f t="shared" si="7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5"/>
        <v>0</v>
      </c>
      <c r="I168" s="243"/>
      <c r="J168" s="243"/>
      <c r="K168" s="243"/>
      <c r="L168" s="243"/>
      <c r="M168" s="229">
        <f t="shared" si="7"/>
        <v>0</v>
      </c>
      <c r="N168" s="37"/>
      <c r="O168" s="40"/>
      <c r="Q168" s="121"/>
      <c r="R168" s="175"/>
    </row>
    <row r="169" spans="2:18" ht="12.75" customHeight="1" x14ac:dyDescent="0.2">
      <c r="B169" s="549"/>
      <c r="C169" s="550"/>
      <c r="D169" s="306"/>
      <c r="E169" s="245"/>
      <c r="F169" s="307"/>
      <c r="G169" s="307"/>
      <c r="H169" s="25">
        <f t="shared" si="5"/>
        <v>0</v>
      </c>
      <c r="I169" s="243"/>
      <c r="J169" s="243"/>
      <c r="K169" s="243"/>
      <c r="L169" s="243"/>
      <c r="M169" s="229">
        <f t="shared" si="7"/>
        <v>0</v>
      </c>
      <c r="N169" s="37"/>
      <c r="O169" s="40"/>
      <c r="Q169" s="121"/>
      <c r="R169" s="175"/>
    </row>
    <row r="170" spans="2:18" ht="12.75" customHeight="1" x14ac:dyDescent="0.2">
      <c r="B170" s="549"/>
      <c r="C170" s="550"/>
      <c r="D170" s="306"/>
      <c r="E170" s="245"/>
      <c r="F170" s="307"/>
      <c r="G170" s="307"/>
      <c r="H170" s="25">
        <f t="shared" si="5"/>
        <v>0</v>
      </c>
      <c r="I170" s="243"/>
      <c r="J170" s="243"/>
      <c r="K170" s="243"/>
      <c r="L170" s="243"/>
      <c r="M170" s="229">
        <f t="shared" si="7"/>
        <v>0</v>
      </c>
      <c r="N170" s="37"/>
      <c r="O170" s="40"/>
      <c r="Q170" s="121"/>
      <c r="R170" s="175"/>
    </row>
    <row r="171" spans="2:18" ht="12.75" customHeight="1" x14ac:dyDescent="0.2">
      <c r="B171" s="549"/>
      <c r="C171" s="550"/>
      <c r="D171" s="306"/>
      <c r="E171" s="245"/>
      <c r="F171" s="307"/>
      <c r="G171" s="307"/>
      <c r="H171" s="25">
        <f t="shared" si="5"/>
        <v>0</v>
      </c>
      <c r="I171" s="243"/>
      <c r="J171" s="243"/>
      <c r="K171" s="243"/>
      <c r="L171" s="243"/>
      <c r="M171" s="229">
        <f t="shared" si="7"/>
        <v>0</v>
      </c>
      <c r="N171" s="37"/>
      <c r="O171" s="40"/>
      <c r="Q171" s="121"/>
      <c r="R171" s="175"/>
    </row>
    <row r="172" spans="2:18" ht="12.75" customHeight="1" x14ac:dyDescent="0.2">
      <c r="B172" s="549"/>
      <c r="C172" s="550"/>
      <c r="D172" s="306"/>
      <c r="E172" s="245"/>
      <c r="F172" s="307"/>
      <c r="G172" s="307"/>
      <c r="H172" s="25">
        <f t="shared" si="5"/>
        <v>0</v>
      </c>
      <c r="I172" s="243"/>
      <c r="J172" s="243"/>
      <c r="K172" s="243"/>
      <c r="L172" s="243"/>
      <c r="M172" s="229">
        <f t="shared" si="7"/>
        <v>0</v>
      </c>
      <c r="N172" s="37"/>
      <c r="O172" s="40"/>
      <c r="Q172" s="121"/>
      <c r="R172" s="175"/>
    </row>
    <row r="173" spans="2:18" ht="12.75" customHeight="1" x14ac:dyDescent="0.2">
      <c r="B173" s="549"/>
      <c r="C173" s="550"/>
      <c r="D173" s="306"/>
      <c r="E173" s="245"/>
      <c r="F173" s="307"/>
      <c r="G173" s="307"/>
      <c r="H173" s="25">
        <f t="shared" si="5"/>
        <v>0</v>
      </c>
      <c r="I173" s="243"/>
      <c r="J173" s="243"/>
      <c r="K173" s="243"/>
      <c r="L173" s="243"/>
      <c r="M173" s="229">
        <f t="shared" si="7"/>
        <v>0</v>
      </c>
      <c r="N173" s="37"/>
      <c r="O173" s="40"/>
      <c r="Q173" s="121"/>
      <c r="R173" s="175"/>
    </row>
    <row r="174" spans="2:18" ht="12.75" customHeight="1" x14ac:dyDescent="0.2">
      <c r="B174" s="549"/>
      <c r="C174" s="550"/>
      <c r="D174" s="306"/>
      <c r="E174" s="245"/>
      <c r="F174" s="307"/>
      <c r="G174" s="307"/>
      <c r="H174" s="25">
        <f t="shared" si="5"/>
        <v>0</v>
      </c>
      <c r="I174" s="243"/>
      <c r="J174" s="243"/>
      <c r="K174" s="243"/>
      <c r="L174" s="243"/>
      <c r="M174" s="229">
        <f t="shared" si="7"/>
        <v>0</v>
      </c>
      <c r="N174" s="37"/>
      <c r="O174" s="40"/>
      <c r="Q174" s="121"/>
      <c r="R174" s="175"/>
    </row>
    <row r="175" spans="2:18" ht="12.75" customHeight="1" x14ac:dyDescent="0.2">
      <c r="B175" s="549"/>
      <c r="C175" s="550"/>
      <c r="D175" s="306"/>
      <c r="E175" s="245"/>
      <c r="F175" s="307"/>
      <c r="G175" s="307"/>
      <c r="H175" s="25">
        <f t="shared" si="5"/>
        <v>0</v>
      </c>
      <c r="I175" s="243"/>
      <c r="J175" s="243"/>
      <c r="K175" s="243"/>
      <c r="L175" s="243"/>
      <c r="M175" s="229">
        <f t="shared" si="7"/>
        <v>0</v>
      </c>
      <c r="N175" s="37"/>
      <c r="O175" s="40"/>
      <c r="Q175" s="121"/>
      <c r="R175" s="175"/>
    </row>
    <row r="176" spans="2:18" ht="12.75" customHeight="1" x14ac:dyDescent="0.2">
      <c r="B176" s="549"/>
      <c r="C176" s="550"/>
      <c r="D176" s="306"/>
      <c r="E176" s="245"/>
      <c r="F176" s="307"/>
      <c r="G176" s="307"/>
      <c r="H176" s="25">
        <f t="shared" si="5"/>
        <v>0</v>
      </c>
      <c r="I176" s="243"/>
      <c r="J176" s="243"/>
      <c r="K176" s="243"/>
      <c r="L176" s="243"/>
      <c r="M176" s="229">
        <f t="shared" si="7"/>
        <v>0</v>
      </c>
      <c r="N176" s="37"/>
      <c r="O176" s="40"/>
      <c r="Q176" s="121"/>
      <c r="R176" s="175"/>
    </row>
    <row r="177" spans="2:18" ht="12.75" customHeight="1" x14ac:dyDescent="0.2">
      <c r="B177" s="549"/>
      <c r="C177" s="550"/>
      <c r="D177" s="306"/>
      <c r="E177" s="245"/>
      <c r="F177" s="307"/>
      <c r="G177" s="307"/>
      <c r="H177" s="25">
        <f t="shared" si="5"/>
        <v>0</v>
      </c>
      <c r="I177" s="243"/>
      <c r="J177" s="243"/>
      <c r="K177" s="243"/>
      <c r="L177" s="243"/>
      <c r="M177" s="229">
        <f t="shared" si="7"/>
        <v>0</v>
      </c>
      <c r="N177" s="37"/>
      <c r="O177" s="40"/>
      <c r="Q177" s="121"/>
      <c r="R177" s="175"/>
    </row>
    <row r="178" spans="2:18" ht="12.75" customHeight="1" x14ac:dyDescent="0.2">
      <c r="B178" s="549"/>
      <c r="C178" s="550"/>
      <c r="D178" s="306"/>
      <c r="E178" s="245"/>
      <c r="F178" s="307"/>
      <c r="G178" s="307"/>
      <c r="H178" s="25">
        <f t="shared" si="5"/>
        <v>0</v>
      </c>
      <c r="I178" s="243"/>
      <c r="J178" s="243"/>
      <c r="K178" s="243"/>
      <c r="L178" s="243"/>
      <c r="M178" s="229">
        <f t="shared" si="7"/>
        <v>0</v>
      </c>
      <c r="N178" s="37"/>
      <c r="O178" s="40"/>
      <c r="Q178" s="121"/>
      <c r="R178" s="175"/>
    </row>
    <row r="179" spans="2:18" ht="12.75" customHeight="1" x14ac:dyDescent="0.2">
      <c r="B179" s="549"/>
      <c r="C179" s="550"/>
      <c r="D179" s="306"/>
      <c r="E179" s="245"/>
      <c r="F179" s="307"/>
      <c r="G179" s="307"/>
      <c r="H179" s="25">
        <f t="shared" si="5"/>
        <v>0</v>
      </c>
      <c r="I179" s="243"/>
      <c r="J179" s="243"/>
      <c r="K179" s="243"/>
      <c r="L179" s="243"/>
      <c r="M179" s="229">
        <f t="shared" si="7"/>
        <v>0</v>
      </c>
      <c r="N179" s="37"/>
      <c r="O179" s="40"/>
      <c r="Q179" s="121"/>
      <c r="R179" s="175"/>
    </row>
    <row r="180" spans="2:18" ht="12.75" customHeight="1" x14ac:dyDescent="0.2">
      <c r="B180" s="549"/>
      <c r="C180" s="550"/>
      <c r="D180" s="306"/>
      <c r="E180" s="245"/>
      <c r="F180" s="307"/>
      <c r="G180" s="307"/>
      <c r="H180" s="25">
        <f t="shared" si="5"/>
        <v>0</v>
      </c>
      <c r="I180" s="243"/>
      <c r="J180" s="243"/>
      <c r="K180" s="243"/>
      <c r="L180" s="243"/>
      <c r="M180" s="229">
        <f t="shared" si="7"/>
        <v>0</v>
      </c>
      <c r="N180" s="37"/>
      <c r="O180" s="40"/>
      <c r="Q180" s="121"/>
      <c r="R180" s="175"/>
    </row>
    <row r="181" spans="2:18" ht="12.75" customHeight="1" x14ac:dyDescent="0.2">
      <c r="B181" s="549"/>
      <c r="C181" s="550"/>
      <c r="D181" s="306"/>
      <c r="E181" s="245"/>
      <c r="F181" s="307"/>
      <c r="G181" s="307"/>
      <c r="H181" s="25">
        <f t="shared" si="5"/>
        <v>0</v>
      </c>
      <c r="I181" s="243"/>
      <c r="J181" s="243"/>
      <c r="K181" s="243"/>
      <c r="L181" s="243"/>
      <c r="M181" s="229">
        <f t="shared" si="7"/>
        <v>0</v>
      </c>
      <c r="N181" s="37"/>
      <c r="O181" s="40"/>
      <c r="Q181" s="121"/>
      <c r="R181" s="175"/>
    </row>
    <row r="182" spans="2:18" ht="12.75" customHeight="1" x14ac:dyDescent="0.2">
      <c r="B182" s="549"/>
      <c r="C182" s="550"/>
      <c r="D182" s="306"/>
      <c r="E182" s="245"/>
      <c r="F182" s="307"/>
      <c r="G182" s="307"/>
      <c r="H182" s="25">
        <f t="shared" si="5"/>
        <v>0</v>
      </c>
      <c r="I182" s="243"/>
      <c r="J182" s="243"/>
      <c r="K182" s="243"/>
      <c r="L182" s="243"/>
      <c r="M182" s="229">
        <f t="shared" si="7"/>
        <v>0</v>
      </c>
      <c r="N182" s="37"/>
      <c r="O182" s="40"/>
      <c r="Q182" s="121"/>
      <c r="R182" s="175"/>
    </row>
    <row r="183" spans="2:18" ht="12.75" customHeight="1" x14ac:dyDescent="0.2">
      <c r="B183" s="549"/>
      <c r="C183" s="550"/>
      <c r="D183" s="306"/>
      <c r="E183" s="245"/>
      <c r="F183" s="307"/>
      <c r="G183" s="307"/>
      <c r="H183" s="25">
        <f t="shared" si="5"/>
        <v>0</v>
      </c>
      <c r="I183" s="243"/>
      <c r="J183" s="243"/>
      <c r="K183" s="243"/>
      <c r="L183" s="243"/>
      <c r="M183" s="229">
        <f t="shared" si="7"/>
        <v>0</v>
      </c>
      <c r="N183" s="37"/>
      <c r="O183" s="40"/>
      <c r="Q183" s="121"/>
      <c r="R183" s="175"/>
    </row>
    <row r="184" spans="2:18" ht="12.75" customHeight="1" x14ac:dyDescent="0.2">
      <c r="B184" s="549"/>
      <c r="C184" s="550"/>
      <c r="D184" s="306"/>
      <c r="E184" s="245"/>
      <c r="F184" s="307"/>
      <c r="G184" s="307"/>
      <c r="H184" s="25">
        <f t="shared" si="5"/>
        <v>0</v>
      </c>
      <c r="I184" s="243"/>
      <c r="J184" s="243"/>
      <c r="K184" s="243"/>
      <c r="L184" s="243"/>
      <c r="M184" s="229">
        <f t="shared" si="7"/>
        <v>0</v>
      </c>
      <c r="N184" s="37"/>
      <c r="O184" s="40"/>
      <c r="Q184" s="121"/>
      <c r="R184" s="175"/>
    </row>
    <row r="185" spans="2:18" ht="12.75" customHeight="1" x14ac:dyDescent="0.2">
      <c r="B185" s="549"/>
      <c r="C185" s="550"/>
      <c r="D185" s="306"/>
      <c r="E185" s="245"/>
      <c r="F185" s="307"/>
      <c r="G185" s="307"/>
      <c r="H185" s="25">
        <f t="shared" si="5"/>
        <v>0</v>
      </c>
      <c r="I185" s="243"/>
      <c r="J185" s="243"/>
      <c r="K185" s="243"/>
      <c r="L185" s="243"/>
      <c r="M185" s="229">
        <f t="shared" si="7"/>
        <v>0</v>
      </c>
      <c r="N185" s="37"/>
      <c r="O185" s="40"/>
      <c r="Q185" s="121"/>
      <c r="R185" s="175"/>
    </row>
    <row r="186" spans="2:18" ht="12.75" customHeight="1" x14ac:dyDescent="0.2">
      <c r="B186" s="549"/>
      <c r="C186" s="550"/>
      <c r="D186" s="306"/>
      <c r="E186" s="245"/>
      <c r="F186" s="307"/>
      <c r="G186" s="307"/>
      <c r="H186" s="25">
        <f t="shared" si="5"/>
        <v>0</v>
      </c>
      <c r="I186" s="243"/>
      <c r="J186" s="243"/>
      <c r="K186" s="243"/>
      <c r="L186" s="243"/>
      <c r="M186" s="229">
        <f t="shared" si="7"/>
        <v>0</v>
      </c>
      <c r="N186" s="37"/>
      <c r="O186" s="40"/>
      <c r="Q186" s="121"/>
      <c r="R186" s="175"/>
    </row>
    <row r="187" spans="2:18" ht="13.5" customHeight="1" thickBot="1" x14ac:dyDescent="0.25">
      <c r="B187" s="549"/>
      <c r="C187" s="550"/>
      <c r="D187" s="306"/>
      <c r="E187" s="245"/>
      <c r="F187" s="307"/>
      <c r="G187" s="307"/>
      <c r="H187" s="25">
        <f t="shared" si="5"/>
        <v>0</v>
      </c>
      <c r="I187" s="243"/>
      <c r="J187" s="243"/>
      <c r="K187" s="243"/>
      <c r="L187" s="243"/>
      <c r="M187" s="229">
        <f t="shared" si="7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5"/>
        <v>0</v>
      </c>
      <c r="I188" s="250"/>
      <c r="J188" s="250"/>
      <c r="K188" s="250"/>
      <c r="L188" s="444"/>
      <c r="M188" s="283">
        <f t="shared" si="7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5"/>
        <v>0</v>
      </c>
      <c r="I189" s="262"/>
      <c r="J189" s="262"/>
      <c r="K189" s="262"/>
      <c r="L189" s="262"/>
      <c r="M189" s="229">
        <f t="shared" si="7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5"/>
        <v>0</v>
      </c>
      <c r="I190" s="243"/>
      <c r="J190" s="243"/>
      <c r="K190" s="243"/>
      <c r="L190" s="243"/>
      <c r="M190" s="229">
        <f t="shared" si="7"/>
        <v>0</v>
      </c>
      <c r="N190" s="37"/>
      <c r="O190" s="40"/>
      <c r="Q190" s="121"/>
      <c r="R190" s="175"/>
    </row>
    <row r="191" spans="2:18" ht="12.75" customHeight="1" x14ac:dyDescent="0.2">
      <c r="B191" s="555"/>
      <c r="C191" s="556"/>
      <c r="D191" s="306"/>
      <c r="E191" s="245"/>
      <c r="F191" s="307"/>
      <c r="G191" s="307"/>
      <c r="H191" s="25">
        <f t="shared" si="5"/>
        <v>0</v>
      </c>
      <c r="I191" s="243"/>
      <c r="J191" s="243"/>
      <c r="K191" s="243"/>
      <c r="L191" s="243"/>
      <c r="M191" s="229">
        <f t="shared" si="7"/>
        <v>0</v>
      </c>
      <c r="N191" s="37"/>
      <c r="O191" s="40"/>
      <c r="Q191" s="121"/>
      <c r="R191" s="175"/>
    </row>
    <row r="192" spans="2:18" ht="12.75" customHeight="1" x14ac:dyDescent="0.2">
      <c r="B192" s="555"/>
      <c r="C192" s="556"/>
      <c r="D192" s="306"/>
      <c r="E192" s="245"/>
      <c r="F192" s="307"/>
      <c r="G192" s="307"/>
      <c r="H192" s="25">
        <f t="shared" si="5"/>
        <v>0</v>
      </c>
      <c r="I192" s="243"/>
      <c r="J192" s="243"/>
      <c r="K192" s="243"/>
      <c r="L192" s="243"/>
      <c r="M192" s="229">
        <f t="shared" si="7"/>
        <v>0</v>
      </c>
      <c r="N192" s="37"/>
      <c r="O192" s="40"/>
      <c r="Q192" s="121"/>
      <c r="R192" s="175"/>
    </row>
    <row r="193" spans="2:18" ht="13.5" customHeight="1" thickBot="1" x14ac:dyDescent="0.25">
      <c r="B193" s="555"/>
      <c r="C193" s="556"/>
      <c r="D193" s="306"/>
      <c r="E193" s="245"/>
      <c r="F193" s="307"/>
      <c r="G193" s="307"/>
      <c r="H193" s="25">
        <f t="shared" si="5"/>
        <v>0</v>
      </c>
      <c r="I193" s="243"/>
      <c r="J193" s="243"/>
      <c r="K193" s="243"/>
      <c r="L193" s="243"/>
      <c r="M193" s="229">
        <f t="shared" si="7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5"/>
        <v>0</v>
      </c>
      <c r="I194" s="250"/>
      <c r="J194" s="250"/>
      <c r="K194" s="250"/>
      <c r="L194" s="444"/>
      <c r="M194" s="283">
        <f t="shared" si="7"/>
        <v>0</v>
      </c>
      <c r="N194" s="576">
        <f>SUM(H189:H194)</f>
        <v>0</v>
      </c>
      <c r="O194" s="577"/>
      <c r="Q194" s="121"/>
      <c r="R194" s="175"/>
    </row>
    <row r="195" spans="2:18" x14ac:dyDescent="0.2">
      <c r="B195" s="547" t="s">
        <v>7</v>
      </c>
      <c r="C195" s="548"/>
      <c r="D195" s="325"/>
      <c r="E195" s="326"/>
      <c r="F195" s="327"/>
      <c r="G195" s="327"/>
      <c r="H195" s="32">
        <f t="shared" si="5"/>
        <v>0</v>
      </c>
      <c r="I195" s="262"/>
      <c r="J195" s="262"/>
      <c r="K195" s="262"/>
      <c r="L195" s="262"/>
      <c r="M195" s="229">
        <f t="shared" si="7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8">F196*G196</f>
        <v>0</v>
      </c>
      <c r="I196" s="243"/>
      <c r="J196" s="243"/>
      <c r="K196" s="243"/>
      <c r="L196" s="243"/>
      <c r="M196" s="229">
        <f t="shared" si="7"/>
        <v>0</v>
      </c>
      <c r="N196" s="37"/>
      <c r="O196" s="40"/>
      <c r="Q196" s="121"/>
      <c r="R196" s="175"/>
    </row>
    <row r="197" spans="2:18" ht="12.75" customHeight="1" x14ac:dyDescent="0.2">
      <c r="B197" s="549"/>
      <c r="C197" s="550"/>
      <c r="D197" s="306"/>
      <c r="E197" s="245"/>
      <c r="F197" s="307"/>
      <c r="G197" s="307"/>
      <c r="H197" s="25">
        <f t="shared" si="8"/>
        <v>0</v>
      </c>
      <c r="I197" s="243"/>
      <c r="J197" s="243"/>
      <c r="K197" s="243"/>
      <c r="L197" s="243"/>
      <c r="M197" s="229">
        <f t="shared" si="7"/>
        <v>0</v>
      </c>
      <c r="N197" s="37"/>
      <c r="O197" s="40"/>
      <c r="Q197" s="121"/>
      <c r="R197" s="175"/>
    </row>
    <row r="198" spans="2:18" ht="12.75" customHeight="1" x14ac:dyDescent="0.2">
      <c r="B198" s="549"/>
      <c r="C198" s="550"/>
      <c r="D198" s="306"/>
      <c r="E198" s="245"/>
      <c r="F198" s="307"/>
      <c r="G198" s="307"/>
      <c r="H198" s="25">
        <f t="shared" si="8"/>
        <v>0</v>
      </c>
      <c r="I198" s="243"/>
      <c r="J198" s="243"/>
      <c r="K198" s="243"/>
      <c r="L198" s="243"/>
      <c r="M198" s="229">
        <f t="shared" si="7"/>
        <v>0</v>
      </c>
      <c r="N198" s="37"/>
      <c r="O198" s="40"/>
      <c r="Q198" s="121"/>
      <c r="R198" s="175"/>
    </row>
    <row r="199" spans="2:18" ht="12.75" customHeight="1" x14ac:dyDescent="0.2">
      <c r="B199" s="549"/>
      <c r="C199" s="550"/>
      <c r="D199" s="306"/>
      <c r="E199" s="245"/>
      <c r="F199" s="307"/>
      <c r="G199" s="307"/>
      <c r="H199" s="25">
        <f t="shared" si="8"/>
        <v>0</v>
      </c>
      <c r="I199" s="243"/>
      <c r="J199" s="243"/>
      <c r="K199" s="243"/>
      <c r="L199" s="243"/>
      <c r="M199" s="229">
        <f t="shared" si="7"/>
        <v>0</v>
      </c>
      <c r="N199" s="37"/>
      <c r="O199" s="40"/>
      <c r="Q199" s="121"/>
      <c r="R199" s="175"/>
    </row>
    <row r="200" spans="2:18" ht="12.75" customHeight="1" x14ac:dyDescent="0.2">
      <c r="B200" s="549"/>
      <c r="C200" s="550"/>
      <c r="D200" s="306"/>
      <c r="E200" s="245"/>
      <c r="F200" s="307"/>
      <c r="G200" s="307"/>
      <c r="H200" s="25">
        <f t="shared" si="8"/>
        <v>0</v>
      </c>
      <c r="I200" s="243"/>
      <c r="J200" s="243"/>
      <c r="K200" s="243"/>
      <c r="L200" s="243"/>
      <c r="M200" s="229">
        <f t="shared" si="7"/>
        <v>0</v>
      </c>
      <c r="N200" s="37"/>
      <c r="O200" s="40"/>
      <c r="Q200" s="121"/>
      <c r="R200" s="175"/>
    </row>
    <row r="201" spans="2:18" ht="13.5" customHeight="1" thickBot="1" x14ac:dyDescent="0.25">
      <c r="B201" s="549"/>
      <c r="C201" s="550"/>
      <c r="D201" s="306"/>
      <c r="E201" s="245"/>
      <c r="F201" s="307"/>
      <c r="G201" s="307"/>
      <c r="H201" s="25">
        <f t="shared" si="8"/>
        <v>0</v>
      </c>
      <c r="I201" s="243"/>
      <c r="J201" s="243"/>
      <c r="K201" s="243"/>
      <c r="L201" s="243"/>
      <c r="M201" s="229">
        <f t="shared" si="7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9">F202*G202</f>
        <v>0</v>
      </c>
      <c r="I202" s="250"/>
      <c r="J202" s="250"/>
      <c r="K202" s="250"/>
      <c r="L202" s="444"/>
      <c r="M202" s="283">
        <f t="shared" ref="M202:M250" si="10">+SUM(I202:L202)</f>
        <v>0</v>
      </c>
      <c r="N202" s="576">
        <f>SUM(H195:H202)</f>
        <v>0</v>
      </c>
      <c r="O202" s="577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9"/>
        <v>0</v>
      </c>
      <c r="I203" s="262"/>
      <c r="J203" s="262"/>
      <c r="K203" s="262"/>
      <c r="L203" s="262"/>
      <c r="M203" s="229">
        <f t="shared" si="10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9"/>
        <v>0</v>
      </c>
      <c r="I204" s="243"/>
      <c r="J204" s="243"/>
      <c r="K204" s="243"/>
      <c r="L204" s="243"/>
      <c r="M204" s="229">
        <f t="shared" si="10"/>
        <v>0</v>
      </c>
      <c r="N204" s="37"/>
      <c r="O204" s="40"/>
      <c r="Q204" s="121"/>
      <c r="R204" s="175"/>
    </row>
    <row r="205" spans="2:18" ht="12.75" customHeight="1" x14ac:dyDescent="0.2">
      <c r="B205" s="549"/>
      <c r="C205" s="550"/>
      <c r="D205" s="306"/>
      <c r="E205" s="245"/>
      <c r="F205" s="307"/>
      <c r="G205" s="307"/>
      <c r="H205" s="25">
        <f t="shared" si="9"/>
        <v>0</v>
      </c>
      <c r="I205" s="243"/>
      <c r="J205" s="243"/>
      <c r="K205" s="243"/>
      <c r="L205" s="243"/>
      <c r="M205" s="229">
        <f t="shared" si="10"/>
        <v>0</v>
      </c>
      <c r="N205" s="37"/>
      <c r="O205" s="40"/>
      <c r="Q205" s="121"/>
      <c r="R205" s="175"/>
    </row>
    <row r="206" spans="2:18" ht="12.75" customHeight="1" x14ac:dyDescent="0.2">
      <c r="B206" s="549"/>
      <c r="C206" s="550"/>
      <c r="D206" s="306"/>
      <c r="E206" s="245"/>
      <c r="F206" s="307"/>
      <c r="G206" s="307"/>
      <c r="H206" s="25">
        <f t="shared" si="9"/>
        <v>0</v>
      </c>
      <c r="I206" s="243"/>
      <c r="J206" s="243"/>
      <c r="K206" s="243"/>
      <c r="L206" s="243"/>
      <c r="M206" s="229">
        <f t="shared" si="10"/>
        <v>0</v>
      </c>
      <c r="N206" s="37"/>
      <c r="O206" s="40"/>
      <c r="Q206" s="121"/>
      <c r="R206" s="175"/>
    </row>
    <row r="207" spans="2:18" ht="12.75" customHeight="1" x14ac:dyDescent="0.2">
      <c r="B207" s="549"/>
      <c r="C207" s="550"/>
      <c r="D207" s="306"/>
      <c r="E207" s="245"/>
      <c r="F207" s="307"/>
      <c r="G207" s="307"/>
      <c r="H207" s="25">
        <f t="shared" si="9"/>
        <v>0</v>
      </c>
      <c r="I207" s="243"/>
      <c r="J207" s="243"/>
      <c r="K207" s="243"/>
      <c r="L207" s="243"/>
      <c r="M207" s="229">
        <f t="shared" si="10"/>
        <v>0</v>
      </c>
      <c r="N207" s="37"/>
      <c r="O207" s="40"/>
      <c r="Q207" s="121"/>
      <c r="R207" s="175"/>
    </row>
    <row r="208" spans="2:18" ht="12.75" customHeight="1" x14ac:dyDescent="0.2">
      <c r="B208" s="549"/>
      <c r="C208" s="550"/>
      <c r="D208" s="306"/>
      <c r="E208" s="245"/>
      <c r="F208" s="307"/>
      <c r="G208" s="307"/>
      <c r="H208" s="25">
        <f t="shared" si="9"/>
        <v>0</v>
      </c>
      <c r="I208" s="243"/>
      <c r="J208" s="243"/>
      <c r="K208" s="243"/>
      <c r="L208" s="243"/>
      <c r="M208" s="229">
        <f t="shared" si="10"/>
        <v>0</v>
      </c>
      <c r="N208" s="37"/>
      <c r="O208" s="40"/>
      <c r="Q208" s="121"/>
      <c r="R208" s="175"/>
    </row>
    <row r="209" spans="2:18" ht="12.75" customHeight="1" x14ac:dyDescent="0.2">
      <c r="B209" s="549"/>
      <c r="C209" s="550"/>
      <c r="D209" s="306"/>
      <c r="E209" s="245"/>
      <c r="F209" s="307"/>
      <c r="G209" s="307"/>
      <c r="H209" s="25">
        <f t="shared" si="9"/>
        <v>0</v>
      </c>
      <c r="I209" s="243"/>
      <c r="J209" s="243"/>
      <c r="K209" s="243"/>
      <c r="L209" s="243"/>
      <c r="M209" s="229">
        <f t="shared" si="10"/>
        <v>0</v>
      </c>
      <c r="N209" s="37"/>
      <c r="O209" s="40"/>
      <c r="Q209" s="121"/>
      <c r="R209" s="175"/>
    </row>
    <row r="210" spans="2:18" ht="12.75" customHeight="1" x14ac:dyDescent="0.2">
      <c r="B210" s="549"/>
      <c r="C210" s="550"/>
      <c r="D210" s="306"/>
      <c r="E210" s="245"/>
      <c r="F210" s="307"/>
      <c r="G210" s="307"/>
      <c r="H210" s="25">
        <f t="shared" si="9"/>
        <v>0</v>
      </c>
      <c r="I210" s="243"/>
      <c r="J210" s="243"/>
      <c r="K210" s="243"/>
      <c r="L210" s="243"/>
      <c r="M210" s="229">
        <f t="shared" si="10"/>
        <v>0</v>
      </c>
      <c r="N210" s="37"/>
      <c r="O210" s="40"/>
      <c r="Q210" s="121"/>
      <c r="R210" s="175"/>
    </row>
    <row r="211" spans="2:18" ht="13.5" customHeight="1" thickBot="1" x14ac:dyDescent="0.25">
      <c r="B211" s="549"/>
      <c r="C211" s="550"/>
      <c r="D211" s="306"/>
      <c r="E211" s="245"/>
      <c r="F211" s="307"/>
      <c r="G211" s="307"/>
      <c r="H211" s="25">
        <f t="shared" si="9"/>
        <v>0</v>
      </c>
      <c r="I211" s="243"/>
      <c r="J211" s="243"/>
      <c r="K211" s="243"/>
      <c r="L211" s="243"/>
      <c r="M211" s="229">
        <f t="shared" si="10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9"/>
        <v>0</v>
      </c>
      <c r="I212" s="250"/>
      <c r="J212" s="250"/>
      <c r="K212" s="250"/>
      <c r="L212" s="444"/>
      <c r="M212" s="283">
        <f t="shared" si="10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9"/>
        <v>0</v>
      </c>
      <c r="I213" s="428"/>
      <c r="J213" s="428"/>
      <c r="K213" s="428"/>
      <c r="L213" s="428"/>
      <c r="M213" s="229">
        <f t="shared" si="10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9"/>
        <v>0</v>
      </c>
      <c r="I214" s="429"/>
      <c r="J214" s="429"/>
      <c r="K214" s="429"/>
      <c r="L214" s="429"/>
      <c r="M214" s="229">
        <f t="shared" si="10"/>
        <v>0</v>
      </c>
      <c r="N214" s="37"/>
      <c r="O214" s="40"/>
      <c r="Q214" s="121"/>
      <c r="R214" s="175"/>
    </row>
    <row r="215" spans="2:18" ht="12.75" customHeight="1" x14ac:dyDescent="0.2">
      <c r="B215" s="555"/>
      <c r="C215" s="556"/>
      <c r="D215" s="413"/>
      <c r="E215" s="414"/>
      <c r="F215" s="415"/>
      <c r="G215" s="415"/>
      <c r="H215" s="178">
        <f t="shared" si="9"/>
        <v>0</v>
      </c>
      <c r="I215" s="429"/>
      <c r="J215" s="429"/>
      <c r="K215" s="429"/>
      <c r="L215" s="429"/>
      <c r="M215" s="229">
        <f t="shared" si="10"/>
        <v>0</v>
      </c>
      <c r="N215" s="37"/>
      <c r="O215" s="40"/>
      <c r="Q215" s="121"/>
      <c r="R215" s="175"/>
    </row>
    <row r="216" spans="2:18" ht="12.75" customHeight="1" x14ac:dyDescent="0.2">
      <c r="B216" s="555"/>
      <c r="C216" s="556"/>
      <c r="D216" s="413"/>
      <c r="E216" s="414"/>
      <c r="F216" s="415"/>
      <c r="G216" s="415"/>
      <c r="H216" s="178">
        <f t="shared" si="9"/>
        <v>0</v>
      </c>
      <c r="I216" s="429"/>
      <c r="J216" s="429"/>
      <c r="K216" s="429"/>
      <c r="L216" s="429"/>
      <c r="M216" s="229">
        <f t="shared" si="10"/>
        <v>0</v>
      </c>
      <c r="N216" s="37"/>
      <c r="O216" s="40"/>
      <c r="Q216" s="121"/>
      <c r="R216" s="175"/>
    </row>
    <row r="217" spans="2:18" ht="12.75" customHeight="1" x14ac:dyDescent="0.2">
      <c r="B217" s="555"/>
      <c r="C217" s="556"/>
      <c r="D217" s="413"/>
      <c r="E217" s="414"/>
      <c r="F217" s="415"/>
      <c r="G217" s="415"/>
      <c r="H217" s="178">
        <f t="shared" si="9"/>
        <v>0</v>
      </c>
      <c r="I217" s="429"/>
      <c r="J217" s="429"/>
      <c r="K217" s="429"/>
      <c r="L217" s="429"/>
      <c r="M217" s="229">
        <f t="shared" si="10"/>
        <v>0</v>
      </c>
      <c r="N217" s="37"/>
      <c r="O217" s="40"/>
      <c r="Q217" s="121"/>
      <c r="R217" s="175"/>
    </row>
    <row r="218" spans="2:18" ht="12.75" customHeight="1" x14ac:dyDescent="0.2">
      <c r="B218" s="555"/>
      <c r="C218" s="556"/>
      <c r="D218" s="413"/>
      <c r="E218" s="414"/>
      <c r="F218" s="415"/>
      <c r="G218" s="415"/>
      <c r="H218" s="178">
        <f t="shared" si="9"/>
        <v>0</v>
      </c>
      <c r="I218" s="429"/>
      <c r="J218" s="429"/>
      <c r="K218" s="429"/>
      <c r="L218" s="429"/>
      <c r="M218" s="229">
        <f t="shared" si="10"/>
        <v>0</v>
      </c>
      <c r="N218" s="37"/>
      <c r="O218" s="40"/>
      <c r="Q218" s="121"/>
      <c r="R218" s="175"/>
    </row>
    <row r="219" spans="2:18" ht="13.5" customHeight="1" thickBot="1" x14ac:dyDescent="0.25">
      <c r="B219" s="555"/>
      <c r="C219" s="556"/>
      <c r="D219" s="413"/>
      <c r="E219" s="414"/>
      <c r="F219" s="415"/>
      <c r="G219" s="415"/>
      <c r="H219" s="178">
        <f t="shared" si="9"/>
        <v>0</v>
      </c>
      <c r="I219" s="429"/>
      <c r="J219" s="429"/>
      <c r="K219" s="429"/>
      <c r="L219" s="429"/>
      <c r="M219" s="229">
        <f t="shared" si="10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9"/>
        <v>0</v>
      </c>
      <c r="I220" s="430"/>
      <c r="J220" s="430"/>
      <c r="K220" s="430"/>
      <c r="L220" s="421"/>
      <c r="M220" s="283">
        <f t="shared" si="10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9"/>
        <v>0</v>
      </c>
      <c r="I221" s="262"/>
      <c r="J221" s="262"/>
      <c r="K221" s="262"/>
      <c r="L221" s="262"/>
      <c r="M221" s="229">
        <f t="shared" si="10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9"/>
        <v>0</v>
      </c>
      <c r="I222" s="243"/>
      <c r="J222" s="243"/>
      <c r="K222" s="243"/>
      <c r="L222" s="243"/>
      <c r="M222" s="229">
        <f t="shared" si="10"/>
        <v>0</v>
      </c>
      <c r="N222" s="37"/>
      <c r="O222" s="40"/>
      <c r="Q222" s="121"/>
      <c r="R222" s="175"/>
    </row>
    <row r="223" spans="2:18" ht="12.75" customHeight="1" x14ac:dyDescent="0.2">
      <c r="B223" s="555"/>
      <c r="C223" s="556"/>
      <c r="D223" s="306"/>
      <c r="E223" s="245"/>
      <c r="F223" s="307"/>
      <c r="G223" s="307"/>
      <c r="H223" s="25">
        <f t="shared" si="9"/>
        <v>0</v>
      </c>
      <c r="I223" s="243"/>
      <c r="J223" s="243"/>
      <c r="K223" s="243"/>
      <c r="L223" s="243"/>
      <c r="M223" s="229">
        <f t="shared" si="10"/>
        <v>0</v>
      </c>
      <c r="N223" s="37"/>
      <c r="O223" s="40"/>
      <c r="Q223" s="121"/>
      <c r="R223" s="175"/>
    </row>
    <row r="224" spans="2:18" ht="12.75" customHeight="1" x14ac:dyDescent="0.2">
      <c r="B224" s="555"/>
      <c r="C224" s="556"/>
      <c r="D224" s="306"/>
      <c r="E224" s="245"/>
      <c r="F224" s="307"/>
      <c r="G224" s="307"/>
      <c r="H224" s="25">
        <f t="shared" si="9"/>
        <v>0</v>
      </c>
      <c r="I224" s="243"/>
      <c r="J224" s="243"/>
      <c r="K224" s="243"/>
      <c r="L224" s="243"/>
      <c r="M224" s="229">
        <f t="shared" si="10"/>
        <v>0</v>
      </c>
      <c r="N224" s="37"/>
      <c r="O224" s="40"/>
      <c r="Q224" s="121"/>
      <c r="R224" s="175"/>
    </row>
    <row r="225" spans="2:18" ht="12.75" customHeight="1" x14ac:dyDescent="0.2">
      <c r="B225" s="555"/>
      <c r="C225" s="556"/>
      <c r="D225" s="306"/>
      <c r="E225" s="245"/>
      <c r="F225" s="307"/>
      <c r="G225" s="307"/>
      <c r="H225" s="25">
        <f t="shared" si="9"/>
        <v>0</v>
      </c>
      <c r="I225" s="243"/>
      <c r="J225" s="243"/>
      <c r="K225" s="243"/>
      <c r="L225" s="243"/>
      <c r="M225" s="229">
        <f t="shared" si="10"/>
        <v>0</v>
      </c>
      <c r="N225" s="37"/>
      <c r="O225" s="40"/>
      <c r="Q225" s="121"/>
      <c r="R225" s="175"/>
    </row>
    <row r="226" spans="2:18" ht="12.75" customHeight="1" x14ac:dyDescent="0.2">
      <c r="B226" s="555"/>
      <c r="C226" s="556"/>
      <c r="D226" s="306"/>
      <c r="E226" s="245"/>
      <c r="F226" s="307"/>
      <c r="G226" s="307"/>
      <c r="H226" s="25">
        <f t="shared" si="9"/>
        <v>0</v>
      </c>
      <c r="I226" s="243"/>
      <c r="J226" s="243"/>
      <c r="K226" s="243"/>
      <c r="L226" s="243"/>
      <c r="M226" s="229">
        <f t="shared" si="10"/>
        <v>0</v>
      </c>
      <c r="N226" s="37"/>
      <c r="O226" s="40"/>
      <c r="Q226" s="121"/>
      <c r="R226" s="175"/>
    </row>
    <row r="227" spans="2:18" ht="13.5" customHeight="1" thickBot="1" x14ac:dyDescent="0.25">
      <c r="B227" s="555"/>
      <c r="C227" s="556"/>
      <c r="D227" s="306"/>
      <c r="E227" s="245"/>
      <c r="F227" s="307"/>
      <c r="G227" s="307"/>
      <c r="H227" s="25">
        <f t="shared" si="9"/>
        <v>0</v>
      </c>
      <c r="I227" s="243"/>
      <c r="J227" s="243"/>
      <c r="K227" s="243"/>
      <c r="L227" s="243"/>
      <c r="M227" s="229">
        <f t="shared" si="10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9"/>
        <v>0</v>
      </c>
      <c r="I228" s="250"/>
      <c r="J228" s="250"/>
      <c r="K228" s="250"/>
      <c r="L228" s="444"/>
      <c r="M228" s="283">
        <f t="shared" si="10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9"/>
        <v>0</v>
      </c>
      <c r="I229" s="262"/>
      <c r="J229" s="262"/>
      <c r="K229" s="262"/>
      <c r="L229" s="262"/>
      <c r="M229" s="229">
        <f t="shared" si="10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9"/>
        <v>0</v>
      </c>
      <c r="I230" s="243"/>
      <c r="J230" s="243"/>
      <c r="K230" s="243"/>
      <c r="L230" s="243"/>
      <c r="M230" s="229">
        <f t="shared" si="10"/>
        <v>0</v>
      </c>
      <c r="N230" s="37"/>
      <c r="O230" s="40"/>
      <c r="Q230" s="121"/>
      <c r="R230" s="175"/>
    </row>
    <row r="231" spans="2:18" ht="12.75" customHeight="1" x14ac:dyDescent="0.2">
      <c r="B231" s="555"/>
      <c r="C231" s="556"/>
      <c r="D231" s="306"/>
      <c r="E231" s="245"/>
      <c r="F231" s="307"/>
      <c r="G231" s="307"/>
      <c r="H231" s="25">
        <f t="shared" si="9"/>
        <v>0</v>
      </c>
      <c r="I231" s="243"/>
      <c r="J231" s="243"/>
      <c r="K231" s="243"/>
      <c r="L231" s="243"/>
      <c r="M231" s="229">
        <f t="shared" si="10"/>
        <v>0</v>
      </c>
      <c r="N231" s="37"/>
      <c r="O231" s="40"/>
      <c r="Q231" s="121"/>
      <c r="R231" s="175"/>
    </row>
    <row r="232" spans="2:18" ht="13.5" customHeight="1" thickBot="1" x14ac:dyDescent="0.25">
      <c r="B232" s="555"/>
      <c r="C232" s="556"/>
      <c r="D232" s="306"/>
      <c r="E232" s="245"/>
      <c r="F232" s="307"/>
      <c r="G232" s="307"/>
      <c r="H232" s="25">
        <f t="shared" si="9"/>
        <v>0</v>
      </c>
      <c r="I232" s="243"/>
      <c r="J232" s="243"/>
      <c r="K232" s="243"/>
      <c r="L232" s="243"/>
      <c r="M232" s="229">
        <f t="shared" si="10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9"/>
        <v>0</v>
      </c>
      <c r="I233" s="250"/>
      <c r="J233" s="250"/>
      <c r="K233" s="250"/>
      <c r="L233" s="444"/>
      <c r="M233" s="283">
        <f t="shared" si="10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9"/>
        <v>0</v>
      </c>
      <c r="I234" s="262"/>
      <c r="J234" s="262"/>
      <c r="K234" s="262"/>
      <c r="L234" s="262"/>
      <c r="M234" s="229">
        <f t="shared" si="10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9"/>
        <v>0</v>
      </c>
      <c r="I235" s="243"/>
      <c r="J235" s="243"/>
      <c r="K235" s="243"/>
      <c r="L235" s="243"/>
      <c r="M235" s="229">
        <f t="shared" si="10"/>
        <v>0</v>
      </c>
      <c r="N235" s="37"/>
      <c r="O235" s="40"/>
      <c r="Q235" s="121"/>
      <c r="R235" s="175"/>
    </row>
    <row r="236" spans="2:18" ht="12.75" customHeight="1" x14ac:dyDescent="0.2">
      <c r="B236" s="555"/>
      <c r="C236" s="556"/>
      <c r="D236" s="306"/>
      <c r="E236" s="245"/>
      <c r="F236" s="307"/>
      <c r="G236" s="307"/>
      <c r="H236" s="25">
        <f t="shared" si="9"/>
        <v>0</v>
      </c>
      <c r="I236" s="243"/>
      <c r="J236" s="243"/>
      <c r="K236" s="243"/>
      <c r="L236" s="243"/>
      <c r="M236" s="229">
        <f t="shared" si="10"/>
        <v>0</v>
      </c>
      <c r="N236" s="37"/>
      <c r="O236" s="40"/>
      <c r="Q236" s="121"/>
      <c r="R236" s="175"/>
    </row>
    <row r="237" spans="2:18" ht="12.75" customHeight="1" x14ac:dyDescent="0.2">
      <c r="B237" s="555"/>
      <c r="C237" s="556"/>
      <c r="D237" s="306"/>
      <c r="E237" s="245"/>
      <c r="F237" s="307"/>
      <c r="G237" s="307"/>
      <c r="H237" s="25">
        <f t="shared" si="9"/>
        <v>0</v>
      </c>
      <c r="I237" s="243"/>
      <c r="J237" s="243"/>
      <c r="K237" s="243"/>
      <c r="L237" s="243"/>
      <c r="M237" s="229">
        <f t="shared" si="10"/>
        <v>0</v>
      </c>
      <c r="N237" s="37"/>
      <c r="O237" s="40"/>
      <c r="Q237" s="121"/>
      <c r="R237" s="175"/>
    </row>
    <row r="238" spans="2:18" ht="12.75" customHeight="1" x14ac:dyDescent="0.2">
      <c r="B238" s="555"/>
      <c r="C238" s="556"/>
      <c r="D238" s="322"/>
      <c r="E238" s="245"/>
      <c r="F238" s="323"/>
      <c r="G238" s="323"/>
      <c r="H238" s="174">
        <f t="shared" si="9"/>
        <v>0</v>
      </c>
      <c r="I238" s="243"/>
      <c r="J238" s="243"/>
      <c r="K238" s="243"/>
      <c r="L238" s="243"/>
      <c r="M238" s="229">
        <f t="shared" si="10"/>
        <v>0</v>
      </c>
      <c r="N238" s="37"/>
      <c r="O238" s="40"/>
      <c r="Q238" s="121"/>
      <c r="R238" s="175"/>
    </row>
    <row r="239" spans="2:18" ht="12.75" customHeight="1" x14ac:dyDescent="0.2">
      <c r="B239" s="555"/>
      <c r="C239" s="556"/>
      <c r="D239" s="322"/>
      <c r="E239" s="324"/>
      <c r="F239" s="323"/>
      <c r="G239" s="323"/>
      <c r="H239" s="174">
        <f t="shared" si="9"/>
        <v>0</v>
      </c>
      <c r="I239" s="243"/>
      <c r="J239" s="243"/>
      <c r="K239" s="243"/>
      <c r="L239" s="243"/>
      <c r="M239" s="229">
        <f t="shared" si="10"/>
        <v>0</v>
      </c>
      <c r="N239" s="37"/>
      <c r="O239" s="40"/>
      <c r="Q239" s="121"/>
      <c r="R239" s="175"/>
    </row>
    <row r="240" spans="2:18" ht="12.75" customHeight="1" x14ac:dyDescent="0.2">
      <c r="B240" s="555"/>
      <c r="C240" s="556"/>
      <c r="D240" s="322"/>
      <c r="E240" s="324"/>
      <c r="F240" s="323"/>
      <c r="G240" s="323"/>
      <c r="H240" s="174">
        <f t="shared" si="9"/>
        <v>0</v>
      </c>
      <c r="I240" s="243"/>
      <c r="J240" s="243"/>
      <c r="K240" s="243"/>
      <c r="L240" s="243"/>
      <c r="M240" s="229">
        <f t="shared" si="10"/>
        <v>0</v>
      </c>
      <c r="N240" s="37"/>
      <c r="O240" s="40"/>
      <c r="Q240" s="121"/>
      <c r="R240" s="175"/>
    </row>
    <row r="241" spans="2:18" ht="13.5" customHeight="1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0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9"/>
        <v>0</v>
      </c>
      <c r="I242" s="250"/>
      <c r="J242" s="250"/>
      <c r="K242" s="250"/>
      <c r="L242" s="444"/>
      <c r="M242" s="283">
        <f t="shared" si="10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9"/>
        <v>0</v>
      </c>
      <c r="I243" s="428"/>
      <c r="J243" s="428"/>
      <c r="K243" s="428"/>
      <c r="L243" s="428"/>
      <c r="M243" s="229">
        <f t="shared" si="10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9"/>
        <v>0</v>
      </c>
      <c r="I244" s="429"/>
      <c r="J244" s="429"/>
      <c r="K244" s="429"/>
      <c r="L244" s="429"/>
      <c r="M244" s="229">
        <f t="shared" si="10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9"/>
        <v>0</v>
      </c>
      <c r="I245" s="430"/>
      <c r="J245" s="430"/>
      <c r="K245" s="430"/>
      <c r="L245" s="421"/>
      <c r="M245" s="283">
        <f t="shared" si="10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9"/>
        <v>0</v>
      </c>
      <c r="I246" s="428"/>
      <c r="J246" s="428"/>
      <c r="K246" s="428"/>
      <c r="L246" s="428"/>
      <c r="M246" s="229">
        <f t="shared" si="10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0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0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7">
        <f t="shared" si="10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85">
        <f>SUM(L134:L248)</f>
        <v>0</v>
      </c>
      <c r="M250" s="285">
        <f t="shared" si="10"/>
        <v>0</v>
      </c>
      <c r="N250" s="578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B167:C188"/>
    <mergeCell ref="N188:O188"/>
    <mergeCell ref="B123:C125"/>
    <mergeCell ref="N125:O125"/>
    <mergeCell ref="N127:O127"/>
    <mergeCell ref="B11:B43"/>
    <mergeCell ref="C34:C38"/>
    <mergeCell ref="C39:C43"/>
    <mergeCell ref="B44:C65"/>
    <mergeCell ref="B134:B166"/>
    <mergeCell ref="C157:C161"/>
    <mergeCell ref="B72:C79"/>
    <mergeCell ref="B111:C119"/>
    <mergeCell ref="B120:C122"/>
    <mergeCell ref="B80:C89"/>
    <mergeCell ref="B98:C105"/>
    <mergeCell ref="N65:O65"/>
    <mergeCell ref="B66:C71"/>
    <mergeCell ref="N71:O71"/>
    <mergeCell ref="N89:O89"/>
    <mergeCell ref="B90:C97"/>
    <mergeCell ref="N79:O79"/>
    <mergeCell ref="N97:O97"/>
    <mergeCell ref="B221:C228"/>
    <mergeCell ref="N228:O228"/>
    <mergeCell ref="B189:C194"/>
    <mergeCell ref="N194:O194"/>
    <mergeCell ref="N105:O105"/>
    <mergeCell ref="N110:O110"/>
    <mergeCell ref="N119:O119"/>
    <mergeCell ref="N122:O122"/>
    <mergeCell ref="B195:C202"/>
    <mergeCell ref="N202:O202"/>
    <mergeCell ref="B203:C212"/>
    <mergeCell ref="N212:O212"/>
    <mergeCell ref="B213:C220"/>
    <mergeCell ref="N220:O220"/>
    <mergeCell ref="C162:C166"/>
    <mergeCell ref="B106:C110"/>
    <mergeCell ref="B229:C233"/>
    <mergeCell ref="N233:O233"/>
    <mergeCell ref="N250:O250"/>
    <mergeCell ref="B234:C242"/>
    <mergeCell ref="N242:O242"/>
    <mergeCell ref="B243:C245"/>
    <mergeCell ref="N245:O245"/>
    <mergeCell ref="B246:C248"/>
    <mergeCell ref="N248:O248"/>
  </mergeCells>
  <conditionalFormatting sqref="M11:M132 M134:M250">
    <cfRule type="expression" dxfId="5" priority="1" stopIfTrue="1">
      <formula>M11&lt;&gt;H11</formula>
    </cfRule>
  </conditionalFormatting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611" t="s">
        <v>124</v>
      </c>
      <c r="C3" s="612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604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605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605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605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605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605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605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605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605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605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605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605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605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605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605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605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605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605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605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605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605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605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605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605"/>
      <c r="C33" s="607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605"/>
      <c r="C34" s="608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605"/>
      <c r="C35" s="608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605"/>
      <c r="C36" s="608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605"/>
      <c r="C37" s="609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605"/>
      <c r="C38" s="607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605"/>
      <c r="C39" s="608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605"/>
      <c r="C40" s="608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605"/>
      <c r="C41" s="608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606"/>
      <c r="C42" s="610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98" t="s">
        <v>5</v>
      </c>
      <c r="C43" s="599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600"/>
      <c r="C44" s="601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600"/>
      <c r="C45" s="601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600"/>
      <c r="C46" s="601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600"/>
      <c r="C47" s="601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600"/>
      <c r="C48" s="601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600"/>
      <c r="C49" s="601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600"/>
      <c r="C50" s="601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600"/>
      <c r="C51" s="601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600"/>
      <c r="C52" s="601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600"/>
      <c r="C53" s="601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600"/>
      <c r="C54" s="601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600"/>
      <c r="C55" s="601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600"/>
      <c r="C56" s="601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600"/>
      <c r="C57" s="601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600"/>
      <c r="C58" s="601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600"/>
      <c r="C59" s="601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600"/>
      <c r="C60" s="601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600"/>
      <c r="C61" s="601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600"/>
      <c r="C62" s="601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600"/>
      <c r="C63" s="601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602"/>
      <c r="C64" s="603"/>
      <c r="D64" s="80"/>
      <c r="E64" s="50"/>
      <c r="F64" s="62"/>
      <c r="G64" s="62"/>
      <c r="H64" s="26">
        <f t="shared" si="0"/>
        <v>0</v>
      </c>
      <c r="I64" s="576">
        <f>SUM(H43:H64)</f>
        <v>0</v>
      </c>
      <c r="J64" s="577"/>
      <c r="K64" s="159"/>
      <c r="L64" s="121"/>
      <c r="M64" s="175"/>
    </row>
    <row r="65" spans="2:13" x14ac:dyDescent="0.2">
      <c r="B65" s="588" t="s">
        <v>6</v>
      </c>
      <c r="C65" s="589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584"/>
      <c r="C66" s="585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584"/>
      <c r="C67" s="585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584"/>
      <c r="C68" s="585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584"/>
      <c r="C69" s="585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586"/>
      <c r="C70" s="587"/>
      <c r="D70" s="78"/>
      <c r="E70" s="47"/>
      <c r="F70" s="59"/>
      <c r="G70" s="59"/>
      <c r="H70" s="26">
        <f t="shared" si="0"/>
        <v>0</v>
      </c>
      <c r="I70" s="576">
        <f>SUM(H65:H70)</f>
        <v>0</v>
      </c>
      <c r="J70" s="577"/>
      <c r="K70" s="159"/>
      <c r="L70" s="121"/>
      <c r="M70" s="175"/>
    </row>
    <row r="71" spans="2:13" x14ac:dyDescent="0.2">
      <c r="B71" s="598" t="s">
        <v>7</v>
      </c>
      <c r="C71" s="599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600"/>
      <c r="C72" s="601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600"/>
      <c r="C73" s="601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600"/>
      <c r="C74" s="601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600"/>
      <c r="C75" s="601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600"/>
      <c r="C76" s="601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600"/>
      <c r="C77" s="601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602"/>
      <c r="C78" s="603"/>
      <c r="D78" s="80"/>
      <c r="E78" s="50"/>
      <c r="F78" s="62"/>
      <c r="G78" s="62"/>
      <c r="H78" s="26">
        <f t="shared" si="0"/>
        <v>0</v>
      </c>
      <c r="I78" s="576">
        <f>SUM(H71:H78)</f>
        <v>0</v>
      </c>
      <c r="J78" s="577"/>
      <c r="K78" s="159"/>
      <c r="L78" s="122"/>
      <c r="M78" s="175"/>
    </row>
    <row r="79" spans="2:13" x14ac:dyDescent="0.2">
      <c r="B79" s="598" t="s">
        <v>8</v>
      </c>
      <c r="C79" s="599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600"/>
      <c r="C80" s="601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600"/>
      <c r="C81" s="601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600"/>
      <c r="C82" s="601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600"/>
      <c r="C83" s="601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600"/>
      <c r="C84" s="601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600"/>
      <c r="C85" s="601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600"/>
      <c r="C86" s="601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600"/>
      <c r="C87" s="601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602"/>
      <c r="C88" s="603"/>
      <c r="D88" s="85"/>
      <c r="E88" s="54"/>
      <c r="F88" s="67"/>
      <c r="G88" s="67"/>
      <c r="H88" s="26">
        <f t="shared" si="0"/>
        <v>0</v>
      </c>
      <c r="I88" s="576">
        <f>SUM(H79:H88)</f>
        <v>0</v>
      </c>
      <c r="J88" s="577"/>
      <c r="K88" s="159"/>
      <c r="L88" s="121"/>
      <c r="M88" s="175"/>
    </row>
    <row r="89" spans="2:13" x14ac:dyDescent="0.2">
      <c r="B89" s="588" t="s">
        <v>20</v>
      </c>
      <c r="C89" s="589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96"/>
      <c r="C90" s="597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96"/>
      <c r="C91" s="597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96"/>
      <c r="C92" s="597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584"/>
      <c r="C93" s="585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584"/>
      <c r="C94" s="585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584"/>
      <c r="C95" s="585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586"/>
      <c r="C96" s="587"/>
      <c r="D96" s="80"/>
      <c r="E96" s="50"/>
      <c r="F96" s="62"/>
      <c r="G96" s="62"/>
      <c r="H96" s="34">
        <f t="shared" si="0"/>
        <v>0</v>
      </c>
      <c r="I96" s="576">
        <f>SUM(H89:H96)</f>
        <v>0</v>
      </c>
      <c r="J96" s="577"/>
      <c r="K96" s="159"/>
      <c r="L96" s="121"/>
      <c r="M96" s="175"/>
    </row>
    <row r="97" spans="2:13" x14ac:dyDescent="0.2">
      <c r="B97" s="588" t="s">
        <v>9</v>
      </c>
      <c r="C97" s="589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96"/>
      <c r="C98" s="597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96"/>
      <c r="C99" s="597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96"/>
      <c r="C100" s="597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96"/>
      <c r="C101" s="597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584"/>
      <c r="C102" s="585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584"/>
      <c r="C103" s="585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586"/>
      <c r="C104" s="587"/>
      <c r="D104" s="85"/>
      <c r="E104" s="54"/>
      <c r="F104" s="67"/>
      <c r="G104" s="67"/>
      <c r="H104" s="34">
        <f t="shared" si="0"/>
        <v>0</v>
      </c>
      <c r="I104" s="576">
        <f>SUM(H97:H104)</f>
        <v>0</v>
      </c>
      <c r="J104" s="577"/>
      <c r="K104" s="159"/>
      <c r="L104" s="121"/>
      <c r="M104" s="175"/>
    </row>
    <row r="105" spans="2:13" x14ac:dyDescent="0.2">
      <c r="B105" s="588" t="s">
        <v>10</v>
      </c>
      <c r="C105" s="589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584"/>
      <c r="C106" s="585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584"/>
      <c r="C107" s="585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584"/>
      <c r="C108" s="585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586"/>
      <c r="C109" s="587"/>
      <c r="D109" s="80"/>
      <c r="E109" s="50"/>
      <c r="F109" s="62"/>
      <c r="G109" s="62"/>
      <c r="H109" s="34">
        <f t="shared" si="0"/>
        <v>0</v>
      </c>
      <c r="I109" s="576">
        <f>SUM(H105:H109)</f>
        <v>0</v>
      </c>
      <c r="J109" s="577"/>
      <c r="K109" s="159"/>
      <c r="L109" s="121"/>
      <c r="M109" s="175"/>
    </row>
    <row r="110" spans="2:13" x14ac:dyDescent="0.2">
      <c r="B110" s="588" t="s">
        <v>11</v>
      </c>
      <c r="C110" s="589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584"/>
      <c r="C111" s="585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584"/>
      <c r="C112" s="585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584"/>
      <c r="C113" s="585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584"/>
      <c r="C114" s="585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584"/>
      <c r="C115" s="585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584"/>
      <c r="C116" s="585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584"/>
      <c r="C117" s="585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586"/>
      <c r="C118" s="587"/>
      <c r="D118" s="85"/>
      <c r="E118" s="54"/>
      <c r="F118" s="67"/>
      <c r="G118" s="67"/>
      <c r="H118" s="34">
        <f t="shared" si="0"/>
        <v>0</v>
      </c>
      <c r="I118" s="576">
        <f>SUM(H110:H118)</f>
        <v>0</v>
      </c>
      <c r="J118" s="577"/>
      <c r="K118" s="159"/>
      <c r="L118" s="121"/>
      <c r="M118" s="175"/>
    </row>
    <row r="119" spans="2:13" x14ac:dyDescent="0.2">
      <c r="B119" s="588" t="s">
        <v>0</v>
      </c>
      <c r="C119" s="589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584"/>
      <c r="C120" s="585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586"/>
      <c r="C121" s="587"/>
      <c r="D121" s="80"/>
      <c r="E121" s="50"/>
      <c r="F121" s="62"/>
      <c r="G121" s="62"/>
      <c r="H121" s="34">
        <f t="shared" si="0"/>
        <v>0</v>
      </c>
      <c r="I121" s="576">
        <f>SUM(H119:H121)</f>
        <v>0</v>
      </c>
      <c r="J121" s="577"/>
      <c r="K121" s="159"/>
      <c r="L121" s="121"/>
      <c r="M121" s="175"/>
    </row>
    <row r="122" spans="2:13" x14ac:dyDescent="0.2">
      <c r="B122" s="590" t="s">
        <v>4</v>
      </c>
      <c r="C122" s="591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592"/>
      <c r="C123" s="593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94"/>
      <c r="C124" s="595"/>
      <c r="D124" s="85"/>
      <c r="E124" s="54"/>
      <c r="F124" s="67"/>
      <c r="G124" s="67"/>
      <c r="H124" s="34">
        <f>F124*G124</f>
        <v>0</v>
      </c>
      <c r="I124" s="576">
        <f>SUM(H122:H124)</f>
        <v>0</v>
      </c>
      <c r="J124" s="577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81">
        <f>SUM(J42+I64+I70+I78+I88+I96+I104+I109+I118+I121+I124)</f>
        <v>0</v>
      </c>
      <c r="J126" s="577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11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604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605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605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605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605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605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605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605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605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605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605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605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605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605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605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605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605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605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605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605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605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605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605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605"/>
      <c r="C158" s="607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605"/>
      <c r="C159" s="608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605"/>
      <c r="C160" s="608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605"/>
      <c r="C161" s="608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605"/>
      <c r="C162" s="609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605"/>
      <c r="C163" s="607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605"/>
      <c r="C164" s="608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605"/>
      <c r="C165" s="608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605"/>
      <c r="C166" s="608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606"/>
      <c r="C167" s="610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98" t="s">
        <v>5</v>
      </c>
      <c r="C168" s="599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600"/>
      <c r="C169" s="601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600"/>
      <c r="C170" s="601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600"/>
      <c r="C171" s="601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600"/>
      <c r="C172" s="601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600"/>
      <c r="C173" s="601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600"/>
      <c r="C174" s="601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600"/>
      <c r="C175" s="601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600"/>
      <c r="C176" s="601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600"/>
      <c r="C177" s="601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600"/>
      <c r="C178" s="601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600"/>
      <c r="C179" s="601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600"/>
      <c r="C180" s="601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600"/>
      <c r="C181" s="601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600"/>
      <c r="C182" s="601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600"/>
      <c r="C183" s="601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600"/>
      <c r="C184" s="601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600"/>
      <c r="C185" s="601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600"/>
      <c r="C186" s="601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600"/>
      <c r="C187" s="601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600"/>
      <c r="C188" s="601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602"/>
      <c r="C189" s="603"/>
      <c r="D189" s="130"/>
      <c r="E189" s="131"/>
      <c r="F189" s="132"/>
      <c r="G189" s="132"/>
      <c r="H189" s="26">
        <f t="shared" si="3"/>
        <v>0</v>
      </c>
      <c r="I189" s="576">
        <f>SUM(H168:H189)</f>
        <v>0</v>
      </c>
      <c r="J189" s="577"/>
      <c r="L189" s="121"/>
      <c r="M189" s="175"/>
    </row>
    <row r="190" spans="2:13" x14ac:dyDescent="0.2">
      <c r="B190" s="588" t="s">
        <v>6</v>
      </c>
      <c r="C190" s="589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96"/>
      <c r="C191" s="597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96"/>
      <c r="C192" s="597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584"/>
      <c r="C193" s="585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584"/>
      <c r="C194" s="585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586"/>
      <c r="C195" s="587"/>
      <c r="D195" s="142"/>
      <c r="E195" s="143"/>
      <c r="F195" s="144"/>
      <c r="G195" s="144"/>
      <c r="H195" s="26">
        <f t="shared" si="3"/>
        <v>0</v>
      </c>
      <c r="I195" s="576">
        <f>SUM(H190:H195)</f>
        <v>0</v>
      </c>
      <c r="J195" s="577"/>
      <c r="L195" s="121"/>
      <c r="M195" s="175"/>
    </row>
    <row r="196" spans="2:13" x14ac:dyDescent="0.2">
      <c r="B196" s="598" t="s">
        <v>7</v>
      </c>
      <c r="C196" s="599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600"/>
      <c r="C197" s="601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600"/>
      <c r="C198" s="601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600"/>
      <c r="C199" s="601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600"/>
      <c r="C200" s="601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600"/>
      <c r="C201" s="601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600"/>
      <c r="C202" s="601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602"/>
      <c r="C203" s="603"/>
      <c r="D203" s="130"/>
      <c r="E203" s="131"/>
      <c r="F203" s="132"/>
      <c r="G203" s="132"/>
      <c r="H203" s="26">
        <f t="shared" si="5"/>
        <v>0</v>
      </c>
      <c r="I203" s="576">
        <f>SUM(H196:H203)</f>
        <v>0</v>
      </c>
      <c r="J203" s="577"/>
      <c r="L203" s="121"/>
      <c r="M203" s="175"/>
    </row>
    <row r="204" spans="2:13" x14ac:dyDescent="0.2">
      <c r="B204" s="598" t="s">
        <v>8</v>
      </c>
      <c r="C204" s="599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600"/>
      <c r="C205" s="601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600"/>
      <c r="C206" s="601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600"/>
      <c r="C207" s="601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600"/>
      <c r="C208" s="601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600"/>
      <c r="C209" s="601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600"/>
      <c r="C210" s="601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600"/>
      <c r="C211" s="601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600"/>
      <c r="C212" s="601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602"/>
      <c r="C213" s="603"/>
      <c r="D213" s="142"/>
      <c r="E213" s="143"/>
      <c r="F213" s="144"/>
      <c r="G213" s="144"/>
      <c r="H213" s="26">
        <f t="shared" si="5"/>
        <v>0</v>
      </c>
      <c r="I213" s="576">
        <f>SUM(H204:H213)</f>
        <v>0</v>
      </c>
      <c r="J213" s="577"/>
      <c r="L213" s="121"/>
      <c r="M213" s="175"/>
    </row>
    <row r="214" spans="2:13" x14ac:dyDescent="0.2">
      <c r="B214" s="588" t="s">
        <v>20</v>
      </c>
      <c r="C214" s="589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584"/>
      <c r="C215" s="585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584"/>
      <c r="C216" s="585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584"/>
      <c r="C217" s="585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584"/>
      <c r="C218" s="585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584"/>
      <c r="C219" s="585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584"/>
      <c r="C220" s="585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586"/>
      <c r="C221" s="587"/>
      <c r="D221" s="130"/>
      <c r="E221" s="131"/>
      <c r="F221" s="132"/>
      <c r="G221" s="132"/>
      <c r="H221" s="34">
        <f t="shared" si="5"/>
        <v>0</v>
      </c>
      <c r="I221" s="576">
        <f>SUM(H214:H221)</f>
        <v>0</v>
      </c>
      <c r="J221" s="577"/>
      <c r="L221" s="121"/>
      <c r="M221" s="175"/>
    </row>
    <row r="222" spans="2:13" x14ac:dyDescent="0.2">
      <c r="B222" s="588" t="s">
        <v>9</v>
      </c>
      <c r="C222" s="589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584"/>
      <c r="C223" s="585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584"/>
      <c r="C224" s="585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584"/>
      <c r="C225" s="585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584"/>
      <c r="C226" s="585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584"/>
      <c r="C227" s="585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584"/>
      <c r="C228" s="585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586"/>
      <c r="C229" s="587"/>
      <c r="D229" s="142"/>
      <c r="E229" s="143"/>
      <c r="F229" s="144"/>
      <c r="G229" s="144"/>
      <c r="H229" s="34">
        <f t="shared" si="5"/>
        <v>0</v>
      </c>
      <c r="I229" s="576">
        <f>SUM(H222:H229)</f>
        <v>0</v>
      </c>
      <c r="J229" s="577"/>
      <c r="L229" s="121"/>
      <c r="M229" s="175"/>
    </row>
    <row r="230" spans="2:13" x14ac:dyDescent="0.2">
      <c r="B230" s="588" t="s">
        <v>10</v>
      </c>
      <c r="C230" s="589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584"/>
      <c r="C231" s="585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584"/>
      <c r="C232" s="585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584"/>
      <c r="C233" s="585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586"/>
      <c r="C234" s="587"/>
      <c r="D234" s="130"/>
      <c r="E234" s="131"/>
      <c r="F234" s="132"/>
      <c r="G234" s="132"/>
      <c r="H234" s="34">
        <f t="shared" si="5"/>
        <v>0</v>
      </c>
      <c r="I234" s="576">
        <f>SUM(H230:H234)</f>
        <v>0</v>
      </c>
      <c r="J234" s="577"/>
      <c r="L234" s="121"/>
      <c r="M234" s="175"/>
    </row>
    <row r="235" spans="2:13" x14ac:dyDescent="0.2">
      <c r="B235" s="582" t="s">
        <v>11</v>
      </c>
      <c r="C235" s="583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584"/>
      <c r="C236" s="585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584"/>
      <c r="C237" s="585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584"/>
      <c r="C238" s="585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584"/>
      <c r="C239" s="585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584"/>
      <c r="C240" s="585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584"/>
      <c r="C241" s="585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584"/>
      <c r="C242" s="585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586"/>
      <c r="C243" s="587"/>
      <c r="D243" s="142"/>
      <c r="E243" s="143"/>
      <c r="F243" s="144"/>
      <c r="G243" s="144"/>
      <c r="H243" s="34">
        <f t="shared" si="5"/>
        <v>0</v>
      </c>
      <c r="I243" s="576">
        <f>SUM(H235:H243)</f>
        <v>0</v>
      </c>
      <c r="J243" s="577"/>
      <c r="L243" s="121"/>
      <c r="M243" s="175"/>
    </row>
    <row r="244" spans="2:13" x14ac:dyDescent="0.2">
      <c r="B244" s="588" t="s">
        <v>0</v>
      </c>
      <c r="C244" s="589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584"/>
      <c r="C245" s="585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586"/>
      <c r="C246" s="587"/>
      <c r="D246" s="130"/>
      <c r="E246" s="131"/>
      <c r="F246" s="132"/>
      <c r="G246" s="132"/>
      <c r="H246" s="34">
        <f t="shared" si="5"/>
        <v>0</v>
      </c>
      <c r="I246" s="576">
        <f>SUM(H244:H246)</f>
        <v>0</v>
      </c>
      <c r="J246" s="577"/>
      <c r="L246" s="121"/>
      <c r="M246" s="175"/>
    </row>
    <row r="247" spans="2:13" x14ac:dyDescent="0.2">
      <c r="B247" s="590" t="s">
        <v>4</v>
      </c>
      <c r="C247" s="591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592"/>
      <c r="C248" s="593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94"/>
      <c r="C249" s="595"/>
      <c r="D249" s="142"/>
      <c r="E249" s="143"/>
      <c r="F249" s="144"/>
      <c r="G249" s="144"/>
      <c r="H249" s="34">
        <f>F249*G249</f>
        <v>0</v>
      </c>
      <c r="I249" s="576">
        <f>SUM(H247:H249)</f>
        <v>0</v>
      </c>
      <c r="J249" s="577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81">
        <f>SUM(J167+I189+I195+I203+I213+I221+I229+I234+I243+I246+I249)</f>
        <v>0</v>
      </c>
      <c r="J251" s="577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611" t="s">
        <v>125</v>
      </c>
      <c r="C3" s="612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604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605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605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605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605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605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605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605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605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605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605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605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605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605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605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605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605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605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605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605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605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605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605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605"/>
      <c r="C33" s="607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605"/>
      <c r="C34" s="608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605"/>
      <c r="C35" s="608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605"/>
      <c r="C36" s="608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605"/>
      <c r="C37" s="609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605"/>
      <c r="C38" s="607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605"/>
      <c r="C39" s="608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605"/>
      <c r="C40" s="608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605"/>
      <c r="C41" s="608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606"/>
      <c r="C42" s="610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98" t="s">
        <v>5</v>
      </c>
      <c r="C43" s="599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600"/>
      <c r="C44" s="601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600"/>
      <c r="C45" s="601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600"/>
      <c r="C46" s="601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600"/>
      <c r="C47" s="601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600"/>
      <c r="C48" s="601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600"/>
      <c r="C49" s="601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600"/>
      <c r="C50" s="601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600"/>
      <c r="C51" s="601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600"/>
      <c r="C52" s="601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600"/>
      <c r="C53" s="601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600"/>
      <c r="C54" s="601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600"/>
      <c r="C55" s="601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600"/>
      <c r="C56" s="601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600"/>
      <c r="C57" s="601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600"/>
      <c r="C58" s="601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600"/>
      <c r="C59" s="601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600"/>
      <c r="C60" s="601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600"/>
      <c r="C61" s="601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600"/>
      <c r="C62" s="601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600"/>
      <c r="C63" s="601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602"/>
      <c r="C64" s="603"/>
      <c r="D64" s="80"/>
      <c r="E64" s="50"/>
      <c r="F64" s="62"/>
      <c r="G64" s="62"/>
      <c r="H64" s="26">
        <f t="shared" si="0"/>
        <v>0</v>
      </c>
      <c r="I64" s="576">
        <f>SUM(H43:H64)</f>
        <v>0</v>
      </c>
      <c r="J64" s="577"/>
      <c r="K64" s="159"/>
      <c r="L64" s="121"/>
      <c r="M64" s="175"/>
    </row>
    <row r="65" spans="2:13" x14ac:dyDescent="0.2">
      <c r="B65" s="588" t="s">
        <v>6</v>
      </c>
      <c r="C65" s="589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584"/>
      <c r="C66" s="585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584"/>
      <c r="C67" s="585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584"/>
      <c r="C68" s="585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584"/>
      <c r="C69" s="585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586"/>
      <c r="C70" s="587"/>
      <c r="D70" s="78"/>
      <c r="E70" s="47"/>
      <c r="F70" s="59"/>
      <c r="G70" s="59"/>
      <c r="H70" s="26">
        <f t="shared" si="0"/>
        <v>0</v>
      </c>
      <c r="I70" s="576">
        <f>SUM(H65:H70)</f>
        <v>0</v>
      </c>
      <c r="J70" s="577"/>
      <c r="K70" s="159"/>
      <c r="L70" s="121"/>
      <c r="M70" s="175"/>
    </row>
    <row r="71" spans="2:13" x14ac:dyDescent="0.2">
      <c r="B71" s="598" t="s">
        <v>7</v>
      </c>
      <c r="C71" s="599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600"/>
      <c r="C72" s="601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600"/>
      <c r="C73" s="601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600"/>
      <c r="C74" s="601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600"/>
      <c r="C75" s="601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600"/>
      <c r="C76" s="601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600"/>
      <c r="C77" s="601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602"/>
      <c r="C78" s="603"/>
      <c r="D78" s="80"/>
      <c r="E78" s="50"/>
      <c r="F78" s="62"/>
      <c r="G78" s="62"/>
      <c r="H78" s="26">
        <f t="shared" si="0"/>
        <v>0</v>
      </c>
      <c r="I78" s="576">
        <f>SUM(H71:H78)</f>
        <v>0</v>
      </c>
      <c r="J78" s="577"/>
      <c r="K78" s="159"/>
      <c r="L78" s="122"/>
      <c r="M78" s="175"/>
    </row>
    <row r="79" spans="2:13" x14ac:dyDescent="0.2">
      <c r="B79" s="598" t="s">
        <v>8</v>
      </c>
      <c r="C79" s="599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600"/>
      <c r="C80" s="601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600"/>
      <c r="C81" s="601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600"/>
      <c r="C82" s="601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600"/>
      <c r="C83" s="601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600"/>
      <c r="C84" s="601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600"/>
      <c r="C85" s="601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600"/>
      <c r="C86" s="601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600"/>
      <c r="C87" s="601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602"/>
      <c r="C88" s="603"/>
      <c r="D88" s="85"/>
      <c r="E88" s="54"/>
      <c r="F88" s="67"/>
      <c r="G88" s="67"/>
      <c r="H88" s="26">
        <f t="shared" si="0"/>
        <v>0</v>
      </c>
      <c r="I88" s="576">
        <f>SUM(H79:H88)</f>
        <v>0</v>
      </c>
      <c r="J88" s="577"/>
      <c r="K88" s="159"/>
      <c r="L88" s="121"/>
      <c r="M88" s="175"/>
    </row>
    <row r="89" spans="2:13" x14ac:dyDescent="0.2">
      <c r="B89" s="588" t="s">
        <v>20</v>
      </c>
      <c r="C89" s="589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96"/>
      <c r="C90" s="597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96"/>
      <c r="C91" s="597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96"/>
      <c r="C92" s="597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584"/>
      <c r="C93" s="585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584"/>
      <c r="C94" s="585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584"/>
      <c r="C95" s="585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586"/>
      <c r="C96" s="587"/>
      <c r="D96" s="80"/>
      <c r="E96" s="50"/>
      <c r="F96" s="62"/>
      <c r="G96" s="62"/>
      <c r="H96" s="34">
        <f t="shared" si="0"/>
        <v>0</v>
      </c>
      <c r="I96" s="576">
        <f>SUM(H89:H96)</f>
        <v>0</v>
      </c>
      <c r="J96" s="577"/>
      <c r="K96" s="159"/>
      <c r="L96" s="121"/>
      <c r="M96" s="175"/>
    </row>
    <row r="97" spans="2:13" x14ac:dyDescent="0.2">
      <c r="B97" s="588" t="s">
        <v>9</v>
      </c>
      <c r="C97" s="589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96"/>
      <c r="C98" s="597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96"/>
      <c r="C99" s="597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96"/>
      <c r="C100" s="597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96"/>
      <c r="C101" s="597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584"/>
      <c r="C102" s="585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584"/>
      <c r="C103" s="585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586"/>
      <c r="C104" s="587"/>
      <c r="D104" s="85"/>
      <c r="E104" s="54"/>
      <c r="F104" s="67"/>
      <c r="G104" s="67"/>
      <c r="H104" s="34">
        <f t="shared" si="0"/>
        <v>0</v>
      </c>
      <c r="I104" s="576">
        <f>SUM(H97:H104)</f>
        <v>0</v>
      </c>
      <c r="J104" s="577"/>
      <c r="K104" s="159"/>
      <c r="L104" s="121"/>
      <c r="M104" s="175"/>
    </row>
    <row r="105" spans="2:13" x14ac:dyDescent="0.2">
      <c r="B105" s="588" t="s">
        <v>10</v>
      </c>
      <c r="C105" s="589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584"/>
      <c r="C106" s="585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584"/>
      <c r="C107" s="585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584"/>
      <c r="C108" s="585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586"/>
      <c r="C109" s="587"/>
      <c r="D109" s="80"/>
      <c r="E109" s="50"/>
      <c r="F109" s="62"/>
      <c r="G109" s="62"/>
      <c r="H109" s="34">
        <f t="shared" si="0"/>
        <v>0</v>
      </c>
      <c r="I109" s="576">
        <f>SUM(H105:H109)</f>
        <v>0</v>
      </c>
      <c r="J109" s="577"/>
      <c r="K109" s="159"/>
      <c r="L109" s="121"/>
      <c r="M109" s="175"/>
    </row>
    <row r="110" spans="2:13" x14ac:dyDescent="0.2">
      <c r="B110" s="588" t="s">
        <v>11</v>
      </c>
      <c r="C110" s="589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584"/>
      <c r="C111" s="585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584"/>
      <c r="C112" s="585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584"/>
      <c r="C113" s="585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584"/>
      <c r="C114" s="585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584"/>
      <c r="C115" s="585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584"/>
      <c r="C116" s="585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584"/>
      <c r="C117" s="585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586"/>
      <c r="C118" s="587"/>
      <c r="D118" s="85"/>
      <c r="E118" s="54"/>
      <c r="F118" s="67"/>
      <c r="G118" s="67"/>
      <c r="H118" s="34">
        <f t="shared" si="0"/>
        <v>0</v>
      </c>
      <c r="I118" s="576">
        <f>SUM(H110:H118)</f>
        <v>0</v>
      </c>
      <c r="J118" s="577"/>
      <c r="K118" s="159"/>
      <c r="L118" s="121"/>
      <c r="M118" s="175"/>
    </row>
    <row r="119" spans="2:13" x14ac:dyDescent="0.2">
      <c r="B119" s="588" t="s">
        <v>0</v>
      </c>
      <c r="C119" s="589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584"/>
      <c r="C120" s="585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586"/>
      <c r="C121" s="587"/>
      <c r="D121" s="80"/>
      <c r="E121" s="50"/>
      <c r="F121" s="62"/>
      <c r="G121" s="62"/>
      <c r="H121" s="34">
        <f t="shared" si="0"/>
        <v>0</v>
      </c>
      <c r="I121" s="576">
        <f>SUM(H119:H121)</f>
        <v>0</v>
      </c>
      <c r="J121" s="577"/>
      <c r="K121" s="159"/>
      <c r="L121" s="121"/>
      <c r="M121" s="175"/>
    </row>
    <row r="122" spans="2:13" x14ac:dyDescent="0.2">
      <c r="B122" s="590" t="s">
        <v>4</v>
      </c>
      <c r="C122" s="591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592"/>
      <c r="C123" s="593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94"/>
      <c r="C124" s="595"/>
      <c r="D124" s="85"/>
      <c r="E124" s="54"/>
      <c r="F124" s="67"/>
      <c r="G124" s="67"/>
      <c r="H124" s="34">
        <f>F124*G124</f>
        <v>0</v>
      </c>
      <c r="I124" s="576">
        <f>SUM(H122:H124)</f>
        <v>0</v>
      </c>
      <c r="J124" s="577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81">
        <f>SUM(J42+I64+I70+I78+I88+I96+I104+I109+I118+I121+I124)</f>
        <v>0</v>
      </c>
      <c r="J126" s="577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12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604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605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605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605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605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605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605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605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605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605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605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605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605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605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605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605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605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605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605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605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605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605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605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605"/>
      <c r="C158" s="607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605"/>
      <c r="C159" s="608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605"/>
      <c r="C160" s="608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605"/>
      <c r="C161" s="608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605"/>
      <c r="C162" s="609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605"/>
      <c r="C163" s="607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605"/>
      <c r="C164" s="608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605"/>
      <c r="C165" s="608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605"/>
      <c r="C166" s="608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606"/>
      <c r="C167" s="610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98" t="s">
        <v>5</v>
      </c>
      <c r="C168" s="599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600"/>
      <c r="C169" s="601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600"/>
      <c r="C170" s="601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600"/>
      <c r="C171" s="601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600"/>
      <c r="C172" s="601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600"/>
      <c r="C173" s="601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600"/>
      <c r="C174" s="601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600"/>
      <c r="C175" s="601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600"/>
      <c r="C176" s="601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600"/>
      <c r="C177" s="601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600"/>
      <c r="C178" s="601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600"/>
      <c r="C179" s="601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600"/>
      <c r="C180" s="601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600"/>
      <c r="C181" s="601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600"/>
      <c r="C182" s="601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600"/>
      <c r="C183" s="601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600"/>
      <c r="C184" s="601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600"/>
      <c r="C185" s="601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600"/>
      <c r="C186" s="601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600"/>
      <c r="C187" s="601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600"/>
      <c r="C188" s="601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602"/>
      <c r="C189" s="603"/>
      <c r="D189" s="130"/>
      <c r="E189" s="131"/>
      <c r="F189" s="132"/>
      <c r="G189" s="132"/>
      <c r="H189" s="26">
        <f t="shared" si="3"/>
        <v>0</v>
      </c>
      <c r="I189" s="576">
        <f>SUM(H168:H189)</f>
        <v>0</v>
      </c>
      <c r="J189" s="577"/>
      <c r="L189" s="121"/>
      <c r="M189" s="175"/>
    </row>
    <row r="190" spans="2:13" x14ac:dyDescent="0.2">
      <c r="B190" s="588" t="s">
        <v>6</v>
      </c>
      <c r="C190" s="589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96"/>
      <c r="C191" s="597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96"/>
      <c r="C192" s="597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584"/>
      <c r="C193" s="585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584"/>
      <c r="C194" s="585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586"/>
      <c r="C195" s="587"/>
      <c r="D195" s="142"/>
      <c r="E195" s="143"/>
      <c r="F195" s="144"/>
      <c r="G195" s="144"/>
      <c r="H195" s="26">
        <f t="shared" si="3"/>
        <v>0</v>
      </c>
      <c r="I195" s="576">
        <f>SUM(H190:H195)</f>
        <v>0</v>
      </c>
      <c r="J195" s="577"/>
      <c r="L195" s="121"/>
      <c r="M195" s="175"/>
    </row>
    <row r="196" spans="2:13" x14ac:dyDescent="0.2">
      <c r="B196" s="598" t="s">
        <v>7</v>
      </c>
      <c r="C196" s="599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600"/>
      <c r="C197" s="601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600"/>
      <c r="C198" s="601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600"/>
      <c r="C199" s="601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600"/>
      <c r="C200" s="601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600"/>
      <c r="C201" s="601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600"/>
      <c r="C202" s="601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602"/>
      <c r="C203" s="603"/>
      <c r="D203" s="130"/>
      <c r="E203" s="131"/>
      <c r="F203" s="132"/>
      <c r="G203" s="132"/>
      <c r="H203" s="26">
        <f t="shared" si="5"/>
        <v>0</v>
      </c>
      <c r="I203" s="576">
        <f>SUM(H196:H203)</f>
        <v>0</v>
      </c>
      <c r="J203" s="577"/>
      <c r="L203" s="121"/>
      <c r="M203" s="175"/>
    </row>
    <row r="204" spans="2:13" x14ac:dyDescent="0.2">
      <c r="B204" s="598" t="s">
        <v>8</v>
      </c>
      <c r="C204" s="599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600"/>
      <c r="C205" s="601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600"/>
      <c r="C206" s="601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600"/>
      <c r="C207" s="601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600"/>
      <c r="C208" s="601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600"/>
      <c r="C209" s="601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600"/>
      <c r="C210" s="601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600"/>
      <c r="C211" s="601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600"/>
      <c r="C212" s="601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602"/>
      <c r="C213" s="603"/>
      <c r="D213" s="142"/>
      <c r="E213" s="143"/>
      <c r="F213" s="144"/>
      <c r="G213" s="144"/>
      <c r="H213" s="26">
        <f t="shared" si="5"/>
        <v>0</v>
      </c>
      <c r="I213" s="576">
        <f>SUM(H204:H213)</f>
        <v>0</v>
      </c>
      <c r="J213" s="577"/>
      <c r="L213" s="121"/>
      <c r="M213" s="175"/>
    </row>
    <row r="214" spans="2:13" x14ac:dyDescent="0.2">
      <c r="B214" s="588" t="s">
        <v>20</v>
      </c>
      <c r="C214" s="589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ht="13.5" thickBot="1" x14ac:dyDescent="0.25">
      <c r="B215" s="584"/>
      <c r="C215" s="585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ht="13.5" hidden="1" thickBot="1" x14ac:dyDescent="0.25">
      <c r="B216" s="584"/>
      <c r="C216" s="585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ht="13.5" hidden="1" thickBot="1" x14ac:dyDescent="0.25">
      <c r="B217" s="584"/>
      <c r="C217" s="585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ht="13.5" hidden="1" thickBot="1" x14ac:dyDescent="0.25">
      <c r="B218" s="584"/>
      <c r="C218" s="585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ht="13.5" hidden="1" thickBot="1" x14ac:dyDescent="0.25">
      <c r="B219" s="584"/>
      <c r="C219" s="585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hidden="1" thickBot="1" x14ac:dyDescent="0.25">
      <c r="B220" s="584"/>
      <c r="C220" s="585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586"/>
      <c r="C221" s="587"/>
      <c r="D221" s="130"/>
      <c r="E221" s="131"/>
      <c r="F221" s="132"/>
      <c r="G221" s="132"/>
      <c r="H221" s="34">
        <f t="shared" si="5"/>
        <v>0</v>
      </c>
      <c r="I221" s="576">
        <f>SUM(H214:H221)</f>
        <v>0</v>
      </c>
      <c r="J221" s="577"/>
      <c r="L221" s="121"/>
      <c r="M221" s="175"/>
    </row>
    <row r="222" spans="2:13" x14ac:dyDescent="0.2">
      <c r="B222" s="588" t="s">
        <v>9</v>
      </c>
      <c r="C222" s="589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ht="13.5" thickBot="1" x14ac:dyDescent="0.25">
      <c r="B223" s="584"/>
      <c r="C223" s="585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ht="13.5" hidden="1" thickBot="1" x14ac:dyDescent="0.25">
      <c r="B224" s="584"/>
      <c r="C224" s="585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ht="13.5" hidden="1" thickBot="1" x14ac:dyDescent="0.25">
      <c r="B225" s="584"/>
      <c r="C225" s="585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ht="13.5" hidden="1" thickBot="1" x14ac:dyDescent="0.25">
      <c r="B226" s="584"/>
      <c r="C226" s="585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ht="13.5" hidden="1" thickBot="1" x14ac:dyDescent="0.25">
      <c r="B227" s="584"/>
      <c r="C227" s="585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hidden="1" thickBot="1" x14ac:dyDescent="0.25">
      <c r="B228" s="584"/>
      <c r="C228" s="585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586"/>
      <c r="C229" s="587"/>
      <c r="D229" s="142"/>
      <c r="E229" s="143"/>
      <c r="F229" s="144"/>
      <c r="G229" s="144"/>
      <c r="H229" s="34">
        <f t="shared" si="5"/>
        <v>0</v>
      </c>
      <c r="I229" s="576">
        <f>SUM(H222:H229)</f>
        <v>0</v>
      </c>
      <c r="J229" s="577"/>
      <c r="L229" s="121"/>
      <c r="M229" s="175"/>
    </row>
    <row r="230" spans="2:13" x14ac:dyDescent="0.2">
      <c r="B230" s="588" t="s">
        <v>10</v>
      </c>
      <c r="C230" s="589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ht="13.5" thickBot="1" x14ac:dyDescent="0.25">
      <c r="B231" s="584"/>
      <c r="C231" s="585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ht="13.5" hidden="1" thickBot="1" x14ac:dyDescent="0.25">
      <c r="B232" s="584"/>
      <c r="C232" s="585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hidden="1" thickBot="1" x14ac:dyDescent="0.25">
      <c r="B233" s="584"/>
      <c r="C233" s="585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586"/>
      <c r="C234" s="587"/>
      <c r="D234" s="130"/>
      <c r="E234" s="131"/>
      <c r="F234" s="132"/>
      <c r="G234" s="132"/>
      <c r="H234" s="34">
        <f t="shared" si="5"/>
        <v>0</v>
      </c>
      <c r="I234" s="576">
        <f>SUM(H230:H234)</f>
        <v>0</v>
      </c>
      <c r="J234" s="577"/>
      <c r="L234" s="121"/>
      <c r="M234" s="175"/>
    </row>
    <row r="235" spans="2:13" x14ac:dyDescent="0.2">
      <c r="B235" s="582" t="s">
        <v>11</v>
      </c>
      <c r="C235" s="583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ht="13.5" thickBot="1" x14ac:dyDescent="0.25">
      <c r="B236" s="584"/>
      <c r="C236" s="585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ht="13.5" hidden="1" thickBot="1" x14ac:dyDescent="0.25">
      <c r="B237" s="584"/>
      <c r="C237" s="585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ht="13.5" hidden="1" thickBot="1" x14ac:dyDescent="0.25">
      <c r="B238" s="584"/>
      <c r="C238" s="585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ht="13.5" hidden="1" thickBot="1" x14ac:dyDescent="0.25">
      <c r="B239" s="584"/>
      <c r="C239" s="585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ht="13.5" hidden="1" thickBot="1" x14ac:dyDescent="0.25">
      <c r="B240" s="584"/>
      <c r="C240" s="585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ht="13.5" hidden="1" thickBot="1" x14ac:dyDescent="0.25">
      <c r="B241" s="584"/>
      <c r="C241" s="585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hidden="1" thickBot="1" x14ac:dyDescent="0.25">
      <c r="B242" s="584"/>
      <c r="C242" s="585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586"/>
      <c r="C243" s="587"/>
      <c r="D243" s="142"/>
      <c r="E243" s="143"/>
      <c r="F243" s="144"/>
      <c r="G243" s="144"/>
      <c r="H243" s="34">
        <f t="shared" si="5"/>
        <v>0</v>
      </c>
      <c r="I243" s="576">
        <f>SUM(H235:H243)</f>
        <v>0</v>
      </c>
      <c r="J243" s="577"/>
      <c r="L243" s="121"/>
      <c r="M243" s="175"/>
    </row>
    <row r="244" spans="2:13" x14ac:dyDescent="0.2">
      <c r="B244" s="588" t="s">
        <v>0</v>
      </c>
      <c r="C244" s="589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584"/>
      <c r="C245" s="585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586"/>
      <c r="C246" s="587"/>
      <c r="D246" s="130"/>
      <c r="E246" s="131"/>
      <c r="F246" s="132"/>
      <c r="G246" s="132"/>
      <c r="H246" s="34">
        <f t="shared" si="5"/>
        <v>0</v>
      </c>
      <c r="I246" s="576">
        <f>SUM(H244:H246)</f>
        <v>0</v>
      </c>
      <c r="J246" s="577"/>
      <c r="L246" s="121"/>
      <c r="M246" s="175"/>
    </row>
    <row r="247" spans="2:13" x14ac:dyDescent="0.2">
      <c r="B247" s="590" t="s">
        <v>4</v>
      </c>
      <c r="C247" s="591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592"/>
      <c r="C248" s="593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94"/>
      <c r="C249" s="595"/>
      <c r="D249" s="142"/>
      <c r="E249" s="143"/>
      <c r="F249" s="144"/>
      <c r="G249" s="144"/>
      <c r="H249" s="34">
        <f>F249*G249</f>
        <v>0</v>
      </c>
      <c r="I249" s="576">
        <f>SUM(H247:H249)</f>
        <v>0</v>
      </c>
      <c r="J249" s="577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81">
        <f>SUM(J167+I189+I195+I203+I213+I221+I229+I234+I243+I246+I249)</f>
        <v>0</v>
      </c>
      <c r="J251" s="577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611" t="s">
        <v>126</v>
      </c>
      <c r="C3" s="612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604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605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605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605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605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605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605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605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605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605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605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605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605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605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605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605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605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605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605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605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605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605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605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605"/>
      <c r="C33" s="607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605"/>
      <c r="C34" s="608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605"/>
      <c r="C35" s="608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605"/>
      <c r="C36" s="608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605"/>
      <c r="C37" s="609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605"/>
      <c r="C38" s="607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605"/>
      <c r="C39" s="608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605"/>
      <c r="C40" s="608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605"/>
      <c r="C41" s="608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606"/>
      <c r="C42" s="610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98" t="s">
        <v>5</v>
      </c>
      <c r="C43" s="599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600"/>
      <c r="C44" s="601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600"/>
      <c r="C45" s="601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600"/>
      <c r="C46" s="601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600"/>
      <c r="C47" s="601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600"/>
      <c r="C48" s="601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600"/>
      <c r="C49" s="601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600"/>
      <c r="C50" s="601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600"/>
      <c r="C51" s="601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600"/>
      <c r="C52" s="601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600"/>
      <c r="C53" s="601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600"/>
      <c r="C54" s="601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600"/>
      <c r="C55" s="601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600"/>
      <c r="C56" s="601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600"/>
      <c r="C57" s="601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600"/>
      <c r="C58" s="601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600"/>
      <c r="C59" s="601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600"/>
      <c r="C60" s="601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600"/>
      <c r="C61" s="601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600"/>
      <c r="C62" s="601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600"/>
      <c r="C63" s="601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602"/>
      <c r="C64" s="603"/>
      <c r="D64" s="80"/>
      <c r="E64" s="50"/>
      <c r="F64" s="62"/>
      <c r="G64" s="62"/>
      <c r="H64" s="26">
        <f t="shared" si="0"/>
        <v>0</v>
      </c>
      <c r="I64" s="576">
        <f>SUM(H43:H64)</f>
        <v>0</v>
      </c>
      <c r="J64" s="577"/>
      <c r="K64" s="159"/>
      <c r="L64" s="121"/>
      <c r="M64" s="175"/>
    </row>
    <row r="65" spans="2:13" x14ac:dyDescent="0.2">
      <c r="B65" s="588" t="s">
        <v>6</v>
      </c>
      <c r="C65" s="589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584"/>
      <c r="C66" s="585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584"/>
      <c r="C67" s="585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584"/>
      <c r="C68" s="585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584"/>
      <c r="C69" s="585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586"/>
      <c r="C70" s="587"/>
      <c r="D70" s="78"/>
      <c r="E70" s="47"/>
      <c r="F70" s="59"/>
      <c r="G70" s="59"/>
      <c r="H70" s="26">
        <f t="shared" si="0"/>
        <v>0</v>
      </c>
      <c r="I70" s="576">
        <f>SUM(H65:H70)</f>
        <v>0</v>
      </c>
      <c r="J70" s="577"/>
      <c r="K70" s="159"/>
      <c r="L70" s="121"/>
      <c r="M70" s="175"/>
    </row>
    <row r="71" spans="2:13" x14ac:dyDescent="0.2">
      <c r="B71" s="598" t="s">
        <v>7</v>
      </c>
      <c r="C71" s="599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600"/>
      <c r="C72" s="601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600"/>
      <c r="C73" s="601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600"/>
      <c r="C74" s="601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600"/>
      <c r="C75" s="601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600"/>
      <c r="C76" s="601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600"/>
      <c r="C77" s="601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602"/>
      <c r="C78" s="603"/>
      <c r="D78" s="80"/>
      <c r="E78" s="50"/>
      <c r="F78" s="62"/>
      <c r="G78" s="62"/>
      <c r="H78" s="26">
        <f t="shared" si="0"/>
        <v>0</v>
      </c>
      <c r="I78" s="576">
        <f>SUM(H71:H78)</f>
        <v>0</v>
      </c>
      <c r="J78" s="577"/>
      <c r="K78" s="159"/>
      <c r="L78" s="122"/>
      <c r="M78" s="175"/>
    </row>
    <row r="79" spans="2:13" x14ac:dyDescent="0.2">
      <c r="B79" s="598" t="s">
        <v>8</v>
      </c>
      <c r="C79" s="599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600"/>
      <c r="C80" s="601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600"/>
      <c r="C81" s="601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600"/>
      <c r="C82" s="601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600"/>
      <c r="C83" s="601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600"/>
      <c r="C84" s="601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600"/>
      <c r="C85" s="601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600"/>
      <c r="C86" s="601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600"/>
      <c r="C87" s="601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602"/>
      <c r="C88" s="603"/>
      <c r="D88" s="85"/>
      <c r="E88" s="54"/>
      <c r="F88" s="67"/>
      <c r="G88" s="67"/>
      <c r="H88" s="26">
        <f t="shared" si="0"/>
        <v>0</v>
      </c>
      <c r="I88" s="576">
        <f>SUM(H79:H88)</f>
        <v>0</v>
      </c>
      <c r="J88" s="577"/>
      <c r="K88" s="159"/>
      <c r="L88" s="121"/>
      <c r="M88" s="175"/>
    </row>
    <row r="89" spans="2:13" x14ac:dyDescent="0.2">
      <c r="B89" s="588" t="s">
        <v>20</v>
      </c>
      <c r="C89" s="589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96"/>
      <c r="C90" s="597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96"/>
      <c r="C91" s="597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96"/>
      <c r="C92" s="597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584"/>
      <c r="C93" s="585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584"/>
      <c r="C94" s="585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584"/>
      <c r="C95" s="585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586"/>
      <c r="C96" s="587"/>
      <c r="D96" s="80"/>
      <c r="E96" s="50"/>
      <c r="F96" s="62"/>
      <c r="G96" s="62"/>
      <c r="H96" s="34">
        <f t="shared" si="0"/>
        <v>0</v>
      </c>
      <c r="I96" s="576">
        <f>SUM(H89:H96)</f>
        <v>0</v>
      </c>
      <c r="J96" s="577"/>
      <c r="K96" s="159"/>
      <c r="L96" s="121"/>
      <c r="M96" s="175"/>
    </row>
    <row r="97" spans="2:13" x14ac:dyDescent="0.2">
      <c r="B97" s="588" t="s">
        <v>9</v>
      </c>
      <c r="C97" s="589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96"/>
      <c r="C98" s="597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96"/>
      <c r="C99" s="597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96"/>
      <c r="C100" s="597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96"/>
      <c r="C101" s="597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584"/>
      <c r="C102" s="585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584"/>
      <c r="C103" s="585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586"/>
      <c r="C104" s="587"/>
      <c r="D104" s="85"/>
      <c r="E104" s="54"/>
      <c r="F104" s="67"/>
      <c r="G104" s="67"/>
      <c r="H104" s="34">
        <f t="shared" si="0"/>
        <v>0</v>
      </c>
      <c r="I104" s="576">
        <f>SUM(H97:H104)</f>
        <v>0</v>
      </c>
      <c r="J104" s="577"/>
      <c r="K104" s="159"/>
      <c r="L104" s="121"/>
      <c r="M104" s="175"/>
    </row>
    <row r="105" spans="2:13" x14ac:dyDescent="0.2">
      <c r="B105" s="588" t="s">
        <v>10</v>
      </c>
      <c r="C105" s="589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584"/>
      <c r="C106" s="585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584"/>
      <c r="C107" s="585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584"/>
      <c r="C108" s="585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586"/>
      <c r="C109" s="587"/>
      <c r="D109" s="80"/>
      <c r="E109" s="50"/>
      <c r="F109" s="62"/>
      <c r="G109" s="62"/>
      <c r="H109" s="34">
        <f t="shared" si="0"/>
        <v>0</v>
      </c>
      <c r="I109" s="576">
        <f>SUM(H105:H109)</f>
        <v>0</v>
      </c>
      <c r="J109" s="577"/>
      <c r="K109" s="159"/>
      <c r="L109" s="121"/>
      <c r="M109" s="175"/>
    </row>
    <row r="110" spans="2:13" x14ac:dyDescent="0.2">
      <c r="B110" s="588" t="s">
        <v>11</v>
      </c>
      <c r="C110" s="589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584"/>
      <c r="C111" s="585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584"/>
      <c r="C112" s="585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584"/>
      <c r="C113" s="585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584"/>
      <c r="C114" s="585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584"/>
      <c r="C115" s="585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584"/>
      <c r="C116" s="585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584"/>
      <c r="C117" s="585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586"/>
      <c r="C118" s="587"/>
      <c r="D118" s="85"/>
      <c r="E118" s="54"/>
      <c r="F118" s="67"/>
      <c r="G118" s="67"/>
      <c r="H118" s="34">
        <f t="shared" si="0"/>
        <v>0</v>
      </c>
      <c r="I118" s="576">
        <f>SUM(H110:H118)</f>
        <v>0</v>
      </c>
      <c r="J118" s="577"/>
      <c r="K118" s="159"/>
      <c r="L118" s="121"/>
      <c r="M118" s="175"/>
    </row>
    <row r="119" spans="2:13" x14ac:dyDescent="0.2">
      <c r="B119" s="588" t="s">
        <v>0</v>
      </c>
      <c r="C119" s="589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584"/>
      <c r="C120" s="585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586"/>
      <c r="C121" s="587"/>
      <c r="D121" s="80"/>
      <c r="E121" s="50"/>
      <c r="F121" s="62"/>
      <c r="G121" s="62"/>
      <c r="H121" s="34">
        <f t="shared" si="0"/>
        <v>0</v>
      </c>
      <c r="I121" s="576">
        <f>SUM(H119:H121)</f>
        <v>0</v>
      </c>
      <c r="J121" s="577"/>
      <c r="K121" s="159"/>
      <c r="L121" s="121"/>
      <c r="M121" s="175"/>
    </row>
    <row r="122" spans="2:13" x14ac:dyDescent="0.2">
      <c r="B122" s="590" t="s">
        <v>4</v>
      </c>
      <c r="C122" s="591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592"/>
      <c r="C123" s="593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94"/>
      <c r="C124" s="595"/>
      <c r="D124" s="85"/>
      <c r="E124" s="54"/>
      <c r="F124" s="67"/>
      <c r="G124" s="67"/>
      <c r="H124" s="34">
        <f>F124*G124</f>
        <v>0</v>
      </c>
      <c r="I124" s="576">
        <f>SUM(H122:H124)</f>
        <v>0</v>
      </c>
      <c r="J124" s="577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81">
        <f>SUM(J42+I64+I70+I78+I88+I96+I104+I109+I118+I121+I124)</f>
        <v>0</v>
      </c>
      <c r="J126" s="577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13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604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605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605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605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605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605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605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605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605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605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605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605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605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605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605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605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605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605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605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605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605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605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605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605"/>
      <c r="C158" s="607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605"/>
      <c r="C159" s="608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605"/>
      <c r="C160" s="608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605"/>
      <c r="C161" s="608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605"/>
      <c r="C162" s="609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605"/>
      <c r="C163" s="607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605"/>
      <c r="C164" s="608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605"/>
      <c r="C165" s="608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605"/>
      <c r="C166" s="608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606"/>
      <c r="C167" s="610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98" t="s">
        <v>5</v>
      </c>
      <c r="C168" s="599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600"/>
      <c r="C169" s="601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600"/>
      <c r="C170" s="601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600"/>
      <c r="C171" s="601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600"/>
      <c r="C172" s="601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600"/>
      <c r="C173" s="601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600"/>
      <c r="C174" s="601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600"/>
      <c r="C175" s="601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600"/>
      <c r="C176" s="601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600"/>
      <c r="C177" s="601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600"/>
      <c r="C178" s="601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600"/>
      <c r="C179" s="601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600"/>
      <c r="C180" s="601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600"/>
      <c r="C181" s="601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600"/>
      <c r="C182" s="601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600"/>
      <c r="C183" s="601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600"/>
      <c r="C184" s="601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600"/>
      <c r="C185" s="601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600"/>
      <c r="C186" s="601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600"/>
      <c r="C187" s="601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600"/>
      <c r="C188" s="601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602"/>
      <c r="C189" s="603"/>
      <c r="D189" s="130"/>
      <c r="E189" s="131"/>
      <c r="F189" s="132"/>
      <c r="G189" s="132"/>
      <c r="H189" s="26">
        <f t="shared" si="3"/>
        <v>0</v>
      </c>
      <c r="I189" s="576">
        <f>SUM(H168:H189)</f>
        <v>0</v>
      </c>
      <c r="J189" s="577"/>
      <c r="L189" s="121"/>
      <c r="M189" s="175"/>
    </row>
    <row r="190" spans="2:13" x14ac:dyDescent="0.2">
      <c r="B190" s="588" t="s">
        <v>6</v>
      </c>
      <c r="C190" s="589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96"/>
      <c r="C191" s="597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96"/>
      <c r="C192" s="597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584"/>
      <c r="C193" s="585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584"/>
      <c r="C194" s="585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586"/>
      <c r="C195" s="587"/>
      <c r="D195" s="142"/>
      <c r="E195" s="143"/>
      <c r="F195" s="144"/>
      <c r="G195" s="144"/>
      <c r="H195" s="26">
        <f t="shared" si="3"/>
        <v>0</v>
      </c>
      <c r="I195" s="576">
        <f>SUM(H190:H195)</f>
        <v>0</v>
      </c>
      <c r="J195" s="577"/>
      <c r="L195" s="121"/>
      <c r="M195" s="175"/>
    </row>
    <row r="196" spans="2:13" x14ac:dyDescent="0.2">
      <c r="B196" s="598" t="s">
        <v>7</v>
      </c>
      <c r="C196" s="599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600"/>
      <c r="C197" s="601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600"/>
      <c r="C198" s="601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600"/>
      <c r="C199" s="601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600"/>
      <c r="C200" s="601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600"/>
      <c r="C201" s="601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600"/>
      <c r="C202" s="601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602"/>
      <c r="C203" s="603"/>
      <c r="D203" s="130"/>
      <c r="E203" s="131"/>
      <c r="F203" s="132"/>
      <c r="G203" s="132"/>
      <c r="H203" s="26">
        <f t="shared" si="5"/>
        <v>0</v>
      </c>
      <c r="I203" s="576">
        <f>SUM(H196:H203)</f>
        <v>0</v>
      </c>
      <c r="J203" s="577"/>
      <c r="L203" s="121"/>
      <c r="M203" s="175"/>
    </row>
    <row r="204" spans="2:13" x14ac:dyDescent="0.2">
      <c r="B204" s="598" t="s">
        <v>8</v>
      </c>
      <c r="C204" s="599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600"/>
      <c r="C205" s="601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600"/>
      <c r="C206" s="601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600"/>
      <c r="C207" s="601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600"/>
      <c r="C208" s="601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600"/>
      <c r="C209" s="601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600"/>
      <c r="C210" s="601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600"/>
      <c r="C211" s="601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600"/>
      <c r="C212" s="601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602"/>
      <c r="C213" s="603"/>
      <c r="D213" s="142"/>
      <c r="E213" s="143"/>
      <c r="F213" s="144"/>
      <c r="G213" s="144"/>
      <c r="H213" s="26">
        <f t="shared" si="5"/>
        <v>0</v>
      </c>
      <c r="I213" s="576">
        <f>SUM(H204:H213)</f>
        <v>0</v>
      </c>
      <c r="J213" s="577"/>
      <c r="L213" s="121"/>
      <c r="M213" s="175"/>
    </row>
    <row r="214" spans="2:13" x14ac:dyDescent="0.2">
      <c r="B214" s="588" t="s">
        <v>20</v>
      </c>
      <c r="C214" s="589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584"/>
      <c r="C215" s="585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584"/>
      <c r="C216" s="585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584"/>
      <c r="C217" s="585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584"/>
      <c r="C218" s="585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584"/>
      <c r="C219" s="585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584"/>
      <c r="C220" s="585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586"/>
      <c r="C221" s="587"/>
      <c r="D221" s="130"/>
      <c r="E221" s="131"/>
      <c r="F221" s="132"/>
      <c r="G221" s="132"/>
      <c r="H221" s="34">
        <f t="shared" si="5"/>
        <v>0</v>
      </c>
      <c r="I221" s="576">
        <f>SUM(H214:H221)</f>
        <v>0</v>
      </c>
      <c r="J221" s="577"/>
      <c r="L221" s="121"/>
      <c r="M221" s="175"/>
    </row>
    <row r="222" spans="2:13" x14ac:dyDescent="0.2">
      <c r="B222" s="588" t="s">
        <v>9</v>
      </c>
      <c r="C222" s="589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584"/>
      <c r="C223" s="585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584"/>
      <c r="C224" s="585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584"/>
      <c r="C225" s="585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584"/>
      <c r="C226" s="585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584"/>
      <c r="C227" s="585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584"/>
      <c r="C228" s="585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586"/>
      <c r="C229" s="587"/>
      <c r="D229" s="142"/>
      <c r="E229" s="143"/>
      <c r="F229" s="144"/>
      <c r="G229" s="144"/>
      <c r="H229" s="34">
        <f t="shared" si="5"/>
        <v>0</v>
      </c>
      <c r="I229" s="576">
        <f>SUM(H222:H229)</f>
        <v>0</v>
      </c>
      <c r="J229" s="577"/>
      <c r="L229" s="121"/>
      <c r="M229" s="175"/>
    </row>
    <row r="230" spans="2:13" x14ac:dyDescent="0.2">
      <c r="B230" s="588" t="s">
        <v>10</v>
      </c>
      <c r="C230" s="589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584"/>
      <c r="C231" s="585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584"/>
      <c r="C232" s="585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584"/>
      <c r="C233" s="585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586"/>
      <c r="C234" s="587"/>
      <c r="D234" s="130"/>
      <c r="E234" s="131"/>
      <c r="F234" s="132"/>
      <c r="G234" s="132"/>
      <c r="H234" s="34">
        <f t="shared" si="5"/>
        <v>0</v>
      </c>
      <c r="I234" s="576">
        <f>SUM(H230:H234)</f>
        <v>0</v>
      </c>
      <c r="J234" s="577"/>
      <c r="L234" s="121"/>
      <c r="M234" s="175"/>
    </row>
    <row r="235" spans="2:13" x14ac:dyDescent="0.2">
      <c r="B235" s="582" t="s">
        <v>11</v>
      </c>
      <c r="C235" s="583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584"/>
      <c r="C236" s="585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584"/>
      <c r="C237" s="585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584"/>
      <c r="C238" s="585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584"/>
      <c r="C239" s="585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584"/>
      <c r="C240" s="585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584"/>
      <c r="C241" s="585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584"/>
      <c r="C242" s="585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586"/>
      <c r="C243" s="587"/>
      <c r="D243" s="142"/>
      <c r="E243" s="143"/>
      <c r="F243" s="144"/>
      <c r="G243" s="144"/>
      <c r="H243" s="34">
        <f t="shared" si="5"/>
        <v>0</v>
      </c>
      <c r="I243" s="576">
        <f>SUM(H235:H243)</f>
        <v>0</v>
      </c>
      <c r="J243" s="577"/>
      <c r="L243" s="121"/>
      <c r="M243" s="175"/>
    </row>
    <row r="244" spans="2:13" x14ac:dyDescent="0.2">
      <c r="B244" s="588" t="s">
        <v>0</v>
      </c>
      <c r="C244" s="589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584"/>
      <c r="C245" s="585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586"/>
      <c r="C246" s="587"/>
      <c r="D246" s="130"/>
      <c r="E246" s="131"/>
      <c r="F246" s="132"/>
      <c r="G246" s="132"/>
      <c r="H246" s="34">
        <f t="shared" si="5"/>
        <v>0</v>
      </c>
      <c r="I246" s="576">
        <f>SUM(H244:H246)</f>
        <v>0</v>
      </c>
      <c r="J246" s="577"/>
      <c r="L246" s="121"/>
      <c r="M246" s="175"/>
    </row>
    <row r="247" spans="2:13" x14ac:dyDescent="0.2">
      <c r="B247" s="590" t="s">
        <v>4</v>
      </c>
      <c r="C247" s="591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592"/>
      <c r="C248" s="593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94"/>
      <c r="C249" s="595"/>
      <c r="D249" s="142"/>
      <c r="E249" s="143"/>
      <c r="F249" s="144"/>
      <c r="G249" s="144"/>
      <c r="H249" s="34">
        <f>F249*G249</f>
        <v>0</v>
      </c>
      <c r="I249" s="576">
        <f>SUM(H247:H249)</f>
        <v>0</v>
      </c>
      <c r="J249" s="577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81">
        <f>SUM(J167+I189+I195+I203+I213+I221+I229+I234+I243+I246+I249)</f>
        <v>0</v>
      </c>
      <c r="J251" s="577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249977111117893"/>
  </sheetPr>
  <dimension ref="B1:BC160"/>
  <sheetViews>
    <sheetView showGridLines="0" zoomScale="80" zoomScaleNormal="80" workbookViewId="0">
      <selection activeCell="F29" sqref="F29:Q29"/>
    </sheetView>
  </sheetViews>
  <sheetFormatPr baseColWidth="10" defaultColWidth="9.28515625" defaultRowHeight="11.25" outlineLevelRow="1" outlineLevelCol="1" x14ac:dyDescent="0.2"/>
  <cols>
    <col min="1" max="1" width="3.42578125" style="92" customWidth="1"/>
    <col min="2" max="2" width="8" style="92" customWidth="1"/>
    <col min="3" max="3" width="29.42578125" style="92" customWidth="1"/>
    <col min="4" max="4" width="13.28515625" style="92" customWidth="1"/>
    <col min="5" max="5" width="17.28515625" style="93" customWidth="1"/>
    <col min="6" max="17" width="7.42578125" style="94" customWidth="1"/>
    <col min="18" max="18" width="10.28515625" style="92" customWidth="1"/>
    <col min="19" max="19" width="6.42578125" style="92" customWidth="1"/>
    <col min="20" max="20" width="7.28515625" style="92" hidden="1" customWidth="1"/>
    <col min="21" max="21" width="6.7109375" style="94" hidden="1" customWidth="1" outlineLevel="1"/>
    <col min="22" max="33" width="9.42578125" style="94" hidden="1" customWidth="1" outlineLevel="1"/>
    <col min="34" max="34" width="13.28515625" style="92" hidden="1" customWidth="1"/>
    <col min="35" max="16384" width="9.28515625" style="92"/>
  </cols>
  <sheetData>
    <row r="1" spans="2:55" ht="21.75" customHeight="1" x14ac:dyDescent="0.2">
      <c r="B1" s="239" t="s">
        <v>165</v>
      </c>
    </row>
    <row r="2" spans="2:55" ht="12.75" customHeight="1" x14ac:dyDescent="0.2">
      <c r="B2" s="107"/>
      <c r="C2" s="91"/>
      <c r="F2" s="534" t="s">
        <v>164</v>
      </c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6"/>
      <c r="R2" s="537" t="s">
        <v>85</v>
      </c>
    </row>
    <row r="3" spans="2:55" x14ac:dyDescent="0.2">
      <c r="B3" s="204" t="s">
        <v>71</v>
      </c>
      <c r="C3" s="95">
        <v>2021</v>
      </c>
      <c r="D3" s="201" t="s">
        <v>72</v>
      </c>
      <c r="E3" s="202" t="s">
        <v>162</v>
      </c>
      <c r="F3" s="203" t="s">
        <v>73</v>
      </c>
      <c r="G3" s="203" t="s">
        <v>74</v>
      </c>
      <c r="H3" s="203" t="s">
        <v>75</v>
      </c>
      <c r="I3" s="203" t="s">
        <v>76</v>
      </c>
      <c r="J3" s="203" t="s">
        <v>77</v>
      </c>
      <c r="K3" s="203" t="s">
        <v>78</v>
      </c>
      <c r="L3" s="203" t="s">
        <v>79</v>
      </c>
      <c r="M3" s="203" t="s">
        <v>80</v>
      </c>
      <c r="N3" s="203" t="s">
        <v>81</v>
      </c>
      <c r="O3" s="203" t="s">
        <v>82</v>
      </c>
      <c r="P3" s="203" t="s">
        <v>83</v>
      </c>
      <c r="Q3" s="203" t="s">
        <v>84</v>
      </c>
      <c r="R3" s="537"/>
      <c r="BA3" s="96"/>
      <c r="BB3" s="96"/>
      <c r="BC3" s="96"/>
    </row>
    <row r="4" spans="2:55" x14ac:dyDescent="0.2">
      <c r="B4" s="522" t="str">
        <f>'Memoria Aporte FIA al Ejecutor'!C7</f>
        <v>Coordinador Principal: indicar nombre aquí</v>
      </c>
      <c r="C4" s="538"/>
      <c r="D4" s="207"/>
      <c r="E4" s="208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36">
        <f>SUM(F4:Q4)</f>
        <v>0</v>
      </c>
      <c r="T4" s="92" t="s">
        <v>86</v>
      </c>
      <c r="U4" s="97">
        <v>24</v>
      </c>
      <c r="V4" s="98">
        <f t="shared" ref="V4:AG19" si="0">IF(ISBLANK(F4)=TRUE,0,1)</f>
        <v>0</v>
      </c>
      <c r="W4" s="98">
        <f t="shared" si="0"/>
        <v>0</v>
      </c>
      <c r="X4" s="98">
        <f t="shared" si="0"/>
        <v>0</v>
      </c>
      <c r="Y4" s="98">
        <f t="shared" si="0"/>
        <v>0</v>
      </c>
      <c r="Z4" s="98">
        <f t="shared" si="0"/>
        <v>0</v>
      </c>
      <c r="AA4" s="98">
        <f t="shared" si="0"/>
        <v>0</v>
      </c>
      <c r="AB4" s="98">
        <f t="shared" si="0"/>
        <v>0</v>
      </c>
      <c r="AC4" s="98">
        <f t="shared" si="0"/>
        <v>0</v>
      </c>
      <c r="AD4" s="98">
        <f t="shared" si="0"/>
        <v>0</v>
      </c>
      <c r="AE4" s="98">
        <f t="shared" si="0"/>
        <v>0</v>
      </c>
      <c r="AF4" s="98">
        <f t="shared" si="0"/>
        <v>0</v>
      </c>
      <c r="AG4" s="98">
        <f t="shared" si="0"/>
        <v>0</v>
      </c>
    </row>
    <row r="5" spans="2:55" x14ac:dyDescent="0.2">
      <c r="B5" s="522" t="str">
        <f>'Memoria Aporte FIA al Ejecutor'!C8</f>
        <v>Coordinador Alterno: indicar nombre aquí</v>
      </c>
      <c r="C5" s="538"/>
      <c r="D5" s="207"/>
      <c r="E5" s="208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36">
        <f t="shared" ref="R5:R25" si="1">SUM(F5:Q5)</f>
        <v>0</v>
      </c>
      <c r="U5" s="97">
        <v>23</v>
      </c>
      <c r="V5" s="98">
        <f t="shared" si="0"/>
        <v>0</v>
      </c>
      <c r="W5" s="98">
        <f t="shared" si="0"/>
        <v>0</v>
      </c>
      <c r="X5" s="98">
        <f t="shared" si="0"/>
        <v>0</v>
      </c>
      <c r="Y5" s="98">
        <f t="shared" si="0"/>
        <v>0</v>
      </c>
      <c r="Z5" s="98">
        <f t="shared" si="0"/>
        <v>0</v>
      </c>
      <c r="AA5" s="98">
        <f t="shared" si="0"/>
        <v>0</v>
      </c>
      <c r="AB5" s="98">
        <f t="shared" si="0"/>
        <v>0</v>
      </c>
      <c r="AC5" s="98">
        <f t="shared" si="0"/>
        <v>0</v>
      </c>
      <c r="AD5" s="98">
        <f t="shared" si="0"/>
        <v>0</v>
      </c>
      <c r="AE5" s="98">
        <f t="shared" si="0"/>
        <v>0</v>
      </c>
      <c r="AF5" s="98">
        <f t="shared" si="0"/>
        <v>0</v>
      </c>
      <c r="AG5" s="98">
        <f t="shared" si="0"/>
        <v>0</v>
      </c>
    </row>
    <row r="6" spans="2:55" x14ac:dyDescent="0.2">
      <c r="B6" s="522" t="str">
        <f>'Memoria Aporte FIA al Ejecutor'!C9</f>
        <v>Equipo Técnico 1: indicar nombre aquí</v>
      </c>
      <c r="C6" s="538"/>
      <c r="D6" s="207"/>
      <c r="E6" s="208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36">
        <f t="shared" si="1"/>
        <v>0</v>
      </c>
      <c r="U6" s="97">
        <v>22</v>
      </c>
      <c r="V6" s="98">
        <f t="shared" si="0"/>
        <v>0</v>
      </c>
      <c r="W6" s="98">
        <f t="shared" si="0"/>
        <v>0</v>
      </c>
      <c r="X6" s="98">
        <f t="shared" si="0"/>
        <v>0</v>
      </c>
      <c r="Y6" s="98">
        <f t="shared" si="0"/>
        <v>0</v>
      </c>
      <c r="Z6" s="98">
        <f t="shared" si="0"/>
        <v>0</v>
      </c>
      <c r="AA6" s="98">
        <f t="shared" si="0"/>
        <v>0</v>
      </c>
      <c r="AB6" s="98">
        <f t="shared" si="0"/>
        <v>0</v>
      </c>
      <c r="AC6" s="98">
        <f t="shared" si="0"/>
        <v>0</v>
      </c>
      <c r="AD6" s="98">
        <f t="shared" si="0"/>
        <v>0</v>
      </c>
      <c r="AE6" s="98">
        <f t="shared" si="0"/>
        <v>0</v>
      </c>
      <c r="AF6" s="98">
        <f t="shared" si="0"/>
        <v>0</v>
      </c>
      <c r="AG6" s="98">
        <f t="shared" si="0"/>
        <v>0</v>
      </c>
    </row>
    <row r="7" spans="2:55" x14ac:dyDescent="0.2">
      <c r="B7" s="522" t="str">
        <f>'Memoria Aporte FIA al Ejecutor'!C10</f>
        <v>Equipo Técnico 2: indicar nombre aquí</v>
      </c>
      <c r="C7" s="538"/>
      <c r="D7" s="207"/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36">
        <f t="shared" si="1"/>
        <v>0</v>
      </c>
      <c r="U7" s="97">
        <v>21</v>
      </c>
      <c r="V7" s="98">
        <f t="shared" si="0"/>
        <v>0</v>
      </c>
      <c r="W7" s="98">
        <f t="shared" si="0"/>
        <v>0</v>
      </c>
      <c r="X7" s="98">
        <f t="shared" si="0"/>
        <v>0</v>
      </c>
      <c r="Y7" s="98">
        <f t="shared" si="0"/>
        <v>0</v>
      </c>
      <c r="Z7" s="98">
        <f t="shared" si="0"/>
        <v>0</v>
      </c>
      <c r="AA7" s="98">
        <f t="shared" si="0"/>
        <v>0</v>
      </c>
      <c r="AB7" s="98">
        <f t="shared" si="0"/>
        <v>0</v>
      </c>
      <c r="AC7" s="98">
        <f t="shared" si="0"/>
        <v>0</v>
      </c>
      <c r="AD7" s="98">
        <f t="shared" si="0"/>
        <v>0</v>
      </c>
      <c r="AE7" s="98">
        <f t="shared" si="0"/>
        <v>0</v>
      </c>
      <c r="AF7" s="98">
        <f t="shared" si="0"/>
        <v>0</v>
      </c>
      <c r="AG7" s="98">
        <f t="shared" si="0"/>
        <v>0</v>
      </c>
    </row>
    <row r="8" spans="2:55" x14ac:dyDescent="0.2">
      <c r="B8" s="522" t="str">
        <f>'Memoria Aporte FIA al Ejecutor'!C11</f>
        <v>Equipo Técnico 3: indicar nombre aquí</v>
      </c>
      <c r="C8" s="538"/>
      <c r="D8" s="207"/>
      <c r="E8" s="208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36">
        <f t="shared" si="1"/>
        <v>0</v>
      </c>
      <c r="U8" s="97">
        <v>20</v>
      </c>
      <c r="V8" s="98">
        <f t="shared" si="0"/>
        <v>0</v>
      </c>
      <c r="W8" s="98">
        <f t="shared" si="0"/>
        <v>0</v>
      </c>
      <c r="X8" s="98">
        <f t="shared" si="0"/>
        <v>0</v>
      </c>
      <c r="Y8" s="98">
        <f t="shared" si="0"/>
        <v>0</v>
      </c>
      <c r="Z8" s="98">
        <f t="shared" si="0"/>
        <v>0</v>
      </c>
      <c r="AA8" s="98">
        <f t="shared" si="0"/>
        <v>0</v>
      </c>
      <c r="AB8" s="98">
        <f t="shared" si="0"/>
        <v>0</v>
      </c>
      <c r="AC8" s="98">
        <f t="shared" si="0"/>
        <v>0</v>
      </c>
      <c r="AD8" s="98">
        <f t="shared" si="0"/>
        <v>0</v>
      </c>
      <c r="AE8" s="98">
        <f t="shared" si="0"/>
        <v>0</v>
      </c>
      <c r="AF8" s="98">
        <f t="shared" si="0"/>
        <v>0</v>
      </c>
      <c r="AG8" s="98">
        <f t="shared" si="0"/>
        <v>0</v>
      </c>
      <c r="BA8" s="92" t="s">
        <v>87</v>
      </c>
      <c r="BB8" s="92" t="s">
        <v>87</v>
      </c>
    </row>
    <row r="9" spans="2:55" x14ac:dyDescent="0.2">
      <c r="B9" s="522" t="str">
        <f>'Memoria Aporte FIA al Ejecutor'!C12</f>
        <v>Equipo Técnico 4: indicar nombre aquí</v>
      </c>
      <c r="C9" s="538"/>
      <c r="D9" s="207"/>
      <c r="E9" s="208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36">
        <f t="shared" si="1"/>
        <v>0</v>
      </c>
      <c r="U9" s="97">
        <v>19</v>
      </c>
      <c r="V9" s="98">
        <f t="shared" si="0"/>
        <v>0</v>
      </c>
      <c r="W9" s="98">
        <f t="shared" si="0"/>
        <v>0</v>
      </c>
      <c r="X9" s="98">
        <f t="shared" si="0"/>
        <v>0</v>
      </c>
      <c r="Y9" s="98">
        <f t="shared" si="0"/>
        <v>0</v>
      </c>
      <c r="Z9" s="98">
        <f t="shared" si="0"/>
        <v>0</v>
      </c>
      <c r="AA9" s="98">
        <f t="shared" si="0"/>
        <v>0</v>
      </c>
      <c r="AB9" s="98">
        <f t="shared" si="0"/>
        <v>0</v>
      </c>
      <c r="AC9" s="98">
        <f t="shared" si="0"/>
        <v>0</v>
      </c>
      <c r="AD9" s="98">
        <f t="shared" si="0"/>
        <v>0</v>
      </c>
      <c r="AE9" s="98">
        <f t="shared" si="0"/>
        <v>0</v>
      </c>
      <c r="AF9" s="98">
        <f t="shared" si="0"/>
        <v>0</v>
      </c>
      <c r="AG9" s="98">
        <f t="shared" si="0"/>
        <v>0</v>
      </c>
    </row>
    <row r="10" spans="2:55" x14ac:dyDescent="0.2">
      <c r="B10" s="522" t="str">
        <f>'Memoria Aporte FIA al Ejecutor'!C13</f>
        <v>Equipo Técnico 5: indicar nombre aquí</v>
      </c>
      <c r="C10" s="538"/>
      <c r="D10" s="207"/>
      <c r="E10" s="208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36">
        <f t="shared" si="1"/>
        <v>0</v>
      </c>
      <c r="U10" s="97">
        <v>18</v>
      </c>
      <c r="V10" s="98">
        <f t="shared" si="0"/>
        <v>0</v>
      </c>
      <c r="W10" s="98">
        <f t="shared" si="0"/>
        <v>0</v>
      </c>
      <c r="X10" s="98">
        <f t="shared" si="0"/>
        <v>0</v>
      </c>
      <c r="Y10" s="98">
        <f t="shared" si="0"/>
        <v>0</v>
      </c>
      <c r="Z10" s="98">
        <f t="shared" si="0"/>
        <v>0</v>
      </c>
      <c r="AA10" s="98">
        <f t="shared" si="0"/>
        <v>0</v>
      </c>
      <c r="AB10" s="98">
        <f t="shared" si="0"/>
        <v>0</v>
      </c>
      <c r="AC10" s="98">
        <f t="shared" si="0"/>
        <v>0</v>
      </c>
      <c r="AD10" s="98">
        <f t="shared" si="0"/>
        <v>0</v>
      </c>
      <c r="AE10" s="98">
        <f t="shared" si="0"/>
        <v>0</v>
      </c>
      <c r="AF10" s="98">
        <f t="shared" si="0"/>
        <v>0</v>
      </c>
      <c r="AG10" s="98">
        <f t="shared" si="0"/>
        <v>0</v>
      </c>
    </row>
    <row r="11" spans="2:55" x14ac:dyDescent="0.2">
      <c r="B11" s="522" t="str">
        <f>'Memoria Aporte FIA al Ejecutor'!C14</f>
        <v>Equipo Técnico 6: indicar nombre aquí</v>
      </c>
      <c r="C11" s="538"/>
      <c r="D11" s="207"/>
      <c r="E11" s="208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36">
        <f t="shared" si="1"/>
        <v>0</v>
      </c>
      <c r="U11" s="97">
        <v>17</v>
      </c>
      <c r="V11" s="98">
        <f t="shared" si="0"/>
        <v>0</v>
      </c>
      <c r="W11" s="98">
        <f t="shared" si="0"/>
        <v>0</v>
      </c>
      <c r="X11" s="98">
        <f t="shared" si="0"/>
        <v>0</v>
      </c>
      <c r="Y11" s="98">
        <f t="shared" si="0"/>
        <v>0</v>
      </c>
      <c r="Z11" s="98">
        <f t="shared" si="0"/>
        <v>0</v>
      </c>
      <c r="AA11" s="98">
        <f t="shared" si="0"/>
        <v>0</v>
      </c>
      <c r="AB11" s="98">
        <f t="shared" si="0"/>
        <v>0</v>
      </c>
      <c r="AC11" s="98">
        <f t="shared" si="0"/>
        <v>0</v>
      </c>
      <c r="AD11" s="98">
        <f t="shared" si="0"/>
        <v>0</v>
      </c>
      <c r="AE11" s="98">
        <f t="shared" si="0"/>
        <v>0</v>
      </c>
      <c r="AF11" s="98">
        <f t="shared" si="0"/>
        <v>0</v>
      </c>
      <c r="AG11" s="98">
        <f t="shared" si="0"/>
        <v>0</v>
      </c>
    </row>
    <row r="12" spans="2:55" x14ac:dyDescent="0.2">
      <c r="B12" s="522" t="str">
        <f>'Memoria Aporte FIA al Ejecutor'!C15</f>
        <v>Equipo Técnico 7: indicar nombre aquí</v>
      </c>
      <c r="C12" s="538"/>
      <c r="D12" s="207"/>
      <c r="E12" s="208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36">
        <f t="shared" si="1"/>
        <v>0</v>
      </c>
      <c r="U12" s="97">
        <v>16</v>
      </c>
      <c r="V12" s="98">
        <f t="shared" si="0"/>
        <v>0</v>
      </c>
      <c r="W12" s="98">
        <f t="shared" si="0"/>
        <v>0</v>
      </c>
      <c r="X12" s="98">
        <f t="shared" si="0"/>
        <v>0</v>
      </c>
      <c r="Y12" s="98">
        <f t="shared" si="0"/>
        <v>0</v>
      </c>
      <c r="Z12" s="98">
        <f t="shared" si="0"/>
        <v>0</v>
      </c>
      <c r="AA12" s="98">
        <f t="shared" si="0"/>
        <v>0</v>
      </c>
      <c r="AB12" s="98">
        <f t="shared" si="0"/>
        <v>0</v>
      </c>
      <c r="AC12" s="98">
        <f t="shared" si="0"/>
        <v>0</v>
      </c>
      <c r="AD12" s="98">
        <f t="shared" si="0"/>
        <v>0</v>
      </c>
      <c r="AE12" s="98">
        <f t="shared" si="0"/>
        <v>0</v>
      </c>
      <c r="AF12" s="98">
        <f t="shared" si="0"/>
        <v>0</v>
      </c>
      <c r="AG12" s="98">
        <f t="shared" si="0"/>
        <v>0</v>
      </c>
    </row>
    <row r="13" spans="2:55" x14ac:dyDescent="0.2">
      <c r="B13" s="522" t="str">
        <f>'Memoria Aporte FIA al Ejecutor'!C16</f>
        <v>Equipo Técnico 8: indicar nombre aquí</v>
      </c>
      <c r="C13" s="538"/>
      <c r="D13" s="207"/>
      <c r="E13" s="208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36">
        <f t="shared" si="1"/>
        <v>0</v>
      </c>
      <c r="U13" s="97">
        <v>15</v>
      </c>
      <c r="V13" s="98">
        <f t="shared" si="0"/>
        <v>0</v>
      </c>
      <c r="W13" s="98">
        <f t="shared" si="0"/>
        <v>0</v>
      </c>
      <c r="X13" s="98">
        <f t="shared" si="0"/>
        <v>0</v>
      </c>
      <c r="Y13" s="98">
        <f t="shared" si="0"/>
        <v>0</v>
      </c>
      <c r="Z13" s="98">
        <f t="shared" si="0"/>
        <v>0</v>
      </c>
      <c r="AA13" s="98">
        <f t="shared" si="0"/>
        <v>0</v>
      </c>
      <c r="AB13" s="98">
        <f t="shared" si="0"/>
        <v>0</v>
      </c>
      <c r="AC13" s="98">
        <f t="shared" si="0"/>
        <v>0</v>
      </c>
      <c r="AD13" s="98">
        <f t="shared" si="0"/>
        <v>0</v>
      </c>
      <c r="AE13" s="98">
        <f t="shared" si="0"/>
        <v>0</v>
      </c>
      <c r="AF13" s="98">
        <f t="shared" si="0"/>
        <v>0</v>
      </c>
      <c r="AG13" s="98">
        <f t="shared" si="0"/>
        <v>0</v>
      </c>
    </row>
    <row r="14" spans="2:55" x14ac:dyDescent="0.2">
      <c r="B14" s="522" t="str">
        <f>'Memoria Aporte FIA al Ejecutor'!C17</f>
        <v>Equipo Técnico 9: indicar nombre aquí</v>
      </c>
      <c r="C14" s="538"/>
      <c r="D14" s="207"/>
      <c r="E14" s="208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36">
        <f t="shared" si="1"/>
        <v>0</v>
      </c>
      <c r="U14" s="97">
        <v>14</v>
      </c>
      <c r="V14" s="98">
        <f t="shared" si="0"/>
        <v>0</v>
      </c>
      <c r="W14" s="98">
        <f t="shared" si="0"/>
        <v>0</v>
      </c>
      <c r="X14" s="98">
        <f t="shared" si="0"/>
        <v>0</v>
      </c>
      <c r="Y14" s="98">
        <f t="shared" si="0"/>
        <v>0</v>
      </c>
      <c r="Z14" s="98">
        <f t="shared" si="0"/>
        <v>0</v>
      </c>
      <c r="AA14" s="98">
        <f t="shared" si="0"/>
        <v>0</v>
      </c>
      <c r="AB14" s="98">
        <f t="shared" si="0"/>
        <v>0</v>
      </c>
      <c r="AC14" s="98">
        <f t="shared" si="0"/>
        <v>0</v>
      </c>
      <c r="AD14" s="98">
        <f t="shared" si="0"/>
        <v>0</v>
      </c>
      <c r="AE14" s="98">
        <f t="shared" si="0"/>
        <v>0</v>
      </c>
      <c r="AF14" s="98">
        <f t="shared" si="0"/>
        <v>0</v>
      </c>
      <c r="AG14" s="98">
        <f t="shared" si="0"/>
        <v>0</v>
      </c>
    </row>
    <row r="15" spans="2:55" x14ac:dyDescent="0.2">
      <c r="B15" s="522" t="str">
        <f>'Memoria Aporte FIA al Ejecutor'!C18</f>
        <v>Equipo Técnico 10: indicar nombre aquí</v>
      </c>
      <c r="C15" s="538"/>
      <c r="D15" s="207"/>
      <c r="E15" s="208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36">
        <f t="shared" si="1"/>
        <v>0</v>
      </c>
      <c r="U15" s="97">
        <v>13</v>
      </c>
      <c r="V15" s="98">
        <f t="shared" si="0"/>
        <v>0</v>
      </c>
      <c r="W15" s="98">
        <f t="shared" si="0"/>
        <v>0</v>
      </c>
      <c r="X15" s="98">
        <f t="shared" si="0"/>
        <v>0</v>
      </c>
      <c r="Y15" s="98">
        <f t="shared" si="0"/>
        <v>0</v>
      </c>
      <c r="Z15" s="98">
        <f t="shared" si="0"/>
        <v>0</v>
      </c>
      <c r="AA15" s="98">
        <f t="shared" si="0"/>
        <v>0</v>
      </c>
      <c r="AB15" s="98">
        <f t="shared" si="0"/>
        <v>0</v>
      </c>
      <c r="AC15" s="98">
        <f t="shared" si="0"/>
        <v>0</v>
      </c>
      <c r="AD15" s="98">
        <f t="shared" si="0"/>
        <v>0</v>
      </c>
      <c r="AE15" s="98">
        <f t="shared" si="0"/>
        <v>0</v>
      </c>
      <c r="AF15" s="98">
        <f t="shared" si="0"/>
        <v>0</v>
      </c>
      <c r="AG15" s="98">
        <f t="shared" si="0"/>
        <v>0</v>
      </c>
    </row>
    <row r="16" spans="2:55" x14ac:dyDescent="0.2">
      <c r="B16" s="522" t="str">
        <f>'Memoria Aporte FIA al Ejecutor'!C19</f>
        <v>Equipo Técnico 11: indicar nombre aquí</v>
      </c>
      <c r="C16" s="538"/>
      <c r="D16" s="207"/>
      <c r="E16" s="208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36">
        <f t="shared" si="1"/>
        <v>0</v>
      </c>
      <c r="U16" s="97">
        <v>12</v>
      </c>
      <c r="V16" s="98">
        <f t="shared" si="0"/>
        <v>0</v>
      </c>
      <c r="W16" s="98">
        <f t="shared" si="0"/>
        <v>0</v>
      </c>
      <c r="X16" s="98">
        <f t="shared" si="0"/>
        <v>0</v>
      </c>
      <c r="Y16" s="98">
        <f t="shared" si="0"/>
        <v>0</v>
      </c>
      <c r="Z16" s="98">
        <f t="shared" si="0"/>
        <v>0</v>
      </c>
      <c r="AA16" s="98">
        <f t="shared" si="0"/>
        <v>0</v>
      </c>
      <c r="AB16" s="98">
        <f t="shared" si="0"/>
        <v>0</v>
      </c>
      <c r="AC16" s="98">
        <f t="shared" si="0"/>
        <v>0</v>
      </c>
      <c r="AD16" s="98">
        <f t="shared" si="0"/>
        <v>0</v>
      </c>
      <c r="AE16" s="98">
        <f t="shared" si="0"/>
        <v>0</v>
      </c>
      <c r="AF16" s="98">
        <f t="shared" si="0"/>
        <v>0</v>
      </c>
      <c r="AG16" s="98">
        <f t="shared" si="0"/>
        <v>0</v>
      </c>
    </row>
    <row r="17" spans="2:33" x14ac:dyDescent="0.2">
      <c r="B17" s="522" t="str">
        <f>'Memoria Aporte FIA al Ejecutor'!C20</f>
        <v>Equipo Técnico 12: indicar nombre aquí</v>
      </c>
      <c r="C17" s="538"/>
      <c r="D17" s="207"/>
      <c r="E17" s="208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36">
        <f t="shared" si="1"/>
        <v>0</v>
      </c>
      <c r="U17" s="97">
        <v>11</v>
      </c>
      <c r="V17" s="98">
        <f t="shared" si="0"/>
        <v>0</v>
      </c>
      <c r="W17" s="98">
        <f t="shared" si="0"/>
        <v>0</v>
      </c>
      <c r="X17" s="98">
        <f t="shared" si="0"/>
        <v>0</v>
      </c>
      <c r="Y17" s="98">
        <f t="shared" si="0"/>
        <v>0</v>
      </c>
      <c r="Z17" s="98">
        <f t="shared" si="0"/>
        <v>0</v>
      </c>
      <c r="AA17" s="98">
        <f t="shared" si="0"/>
        <v>0</v>
      </c>
      <c r="AB17" s="98">
        <f t="shared" si="0"/>
        <v>0</v>
      </c>
      <c r="AC17" s="98">
        <f t="shared" si="0"/>
        <v>0</v>
      </c>
      <c r="AD17" s="98">
        <f t="shared" si="0"/>
        <v>0</v>
      </c>
      <c r="AE17" s="98">
        <f t="shared" si="0"/>
        <v>0</v>
      </c>
      <c r="AF17" s="98">
        <f t="shared" si="0"/>
        <v>0</v>
      </c>
      <c r="AG17" s="98">
        <f t="shared" si="0"/>
        <v>0</v>
      </c>
    </row>
    <row r="18" spans="2:33" x14ac:dyDescent="0.2">
      <c r="B18" s="522" t="str">
        <f>'Memoria Aporte FIA al Ejecutor'!C21</f>
        <v>Equipo Técnico 13: indicar nombre aquí</v>
      </c>
      <c r="C18" s="538"/>
      <c r="D18" s="207"/>
      <c r="E18" s="208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36">
        <f t="shared" si="1"/>
        <v>0</v>
      </c>
      <c r="U18" s="97">
        <v>10</v>
      </c>
      <c r="V18" s="98">
        <f t="shared" si="0"/>
        <v>0</v>
      </c>
      <c r="W18" s="98">
        <f t="shared" si="0"/>
        <v>0</v>
      </c>
      <c r="X18" s="98">
        <f t="shared" si="0"/>
        <v>0</v>
      </c>
      <c r="Y18" s="98">
        <f t="shared" si="0"/>
        <v>0</v>
      </c>
      <c r="Z18" s="98">
        <f t="shared" si="0"/>
        <v>0</v>
      </c>
      <c r="AA18" s="98">
        <f t="shared" si="0"/>
        <v>0</v>
      </c>
      <c r="AB18" s="98">
        <f t="shared" si="0"/>
        <v>0</v>
      </c>
      <c r="AC18" s="98">
        <f t="shared" si="0"/>
        <v>0</v>
      </c>
      <c r="AD18" s="98">
        <f t="shared" si="0"/>
        <v>0</v>
      </c>
      <c r="AE18" s="98">
        <f t="shared" si="0"/>
        <v>0</v>
      </c>
      <c r="AF18" s="98">
        <f t="shared" si="0"/>
        <v>0</v>
      </c>
      <c r="AG18" s="98">
        <f t="shared" si="0"/>
        <v>0</v>
      </c>
    </row>
    <row r="19" spans="2:33" x14ac:dyDescent="0.2">
      <c r="B19" s="522" t="str">
        <f>'Memoria Aporte FIA al Ejecutor'!C22</f>
        <v>Equipo Técnico 14: indicar nombre aquí</v>
      </c>
      <c r="C19" s="538"/>
      <c r="D19" s="207"/>
      <c r="E19" s="208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36">
        <f t="shared" si="1"/>
        <v>0</v>
      </c>
      <c r="U19" s="97">
        <v>9</v>
      </c>
      <c r="V19" s="98">
        <f t="shared" si="0"/>
        <v>0</v>
      </c>
      <c r="W19" s="98">
        <f t="shared" si="0"/>
        <v>0</v>
      </c>
      <c r="X19" s="98">
        <f t="shared" si="0"/>
        <v>0</v>
      </c>
      <c r="Y19" s="98">
        <f t="shared" si="0"/>
        <v>0</v>
      </c>
      <c r="Z19" s="98">
        <f t="shared" si="0"/>
        <v>0</v>
      </c>
      <c r="AA19" s="98">
        <f t="shared" si="0"/>
        <v>0</v>
      </c>
      <c r="AB19" s="98">
        <f t="shared" si="0"/>
        <v>0</v>
      </c>
      <c r="AC19" s="98">
        <f t="shared" si="0"/>
        <v>0</v>
      </c>
      <c r="AD19" s="98">
        <f t="shared" si="0"/>
        <v>0</v>
      </c>
      <c r="AE19" s="98">
        <f t="shared" si="0"/>
        <v>0</v>
      </c>
      <c r="AF19" s="98">
        <f t="shared" si="0"/>
        <v>0</v>
      </c>
      <c r="AG19" s="98">
        <f t="shared" si="0"/>
        <v>0</v>
      </c>
    </row>
    <row r="20" spans="2:33" x14ac:dyDescent="0.2">
      <c r="B20" s="522" t="str">
        <f>'Memoria Aporte FIA al Ejecutor'!C23</f>
        <v>Equipo Técnico 15: indicar nombre aquí</v>
      </c>
      <c r="C20" s="538"/>
      <c r="D20" s="207"/>
      <c r="E20" s="208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36">
        <f t="shared" si="1"/>
        <v>0</v>
      </c>
      <c r="U20" s="97">
        <v>8</v>
      </c>
      <c r="V20" s="98">
        <f t="shared" ref="V20:AG25" si="2">IF(ISBLANK(F20)=TRUE,0,1)</f>
        <v>0</v>
      </c>
      <c r="W20" s="98">
        <f t="shared" si="2"/>
        <v>0</v>
      </c>
      <c r="X20" s="98">
        <f t="shared" si="2"/>
        <v>0</v>
      </c>
      <c r="Y20" s="98">
        <f t="shared" si="2"/>
        <v>0</v>
      </c>
      <c r="Z20" s="98">
        <f t="shared" si="2"/>
        <v>0</v>
      </c>
      <c r="AA20" s="98">
        <f t="shared" si="2"/>
        <v>0</v>
      </c>
      <c r="AB20" s="98">
        <f t="shared" si="2"/>
        <v>0</v>
      </c>
      <c r="AC20" s="98">
        <f t="shared" si="2"/>
        <v>0</v>
      </c>
      <c r="AD20" s="98">
        <f t="shared" si="2"/>
        <v>0</v>
      </c>
      <c r="AE20" s="98">
        <f t="shared" si="2"/>
        <v>0</v>
      </c>
      <c r="AF20" s="98">
        <f t="shared" si="2"/>
        <v>0</v>
      </c>
      <c r="AG20" s="98">
        <f t="shared" si="2"/>
        <v>0</v>
      </c>
    </row>
    <row r="21" spans="2:33" x14ac:dyDescent="0.2">
      <c r="B21" s="522" t="str">
        <f>'Memoria Aporte FIA al Ejecutor'!C24</f>
        <v>Equipo Técnico 16: indicar nombre aquí</v>
      </c>
      <c r="C21" s="538"/>
      <c r="D21" s="207"/>
      <c r="E21" s="208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36">
        <f t="shared" si="1"/>
        <v>0</v>
      </c>
      <c r="U21" s="97">
        <v>7</v>
      </c>
      <c r="V21" s="98">
        <f t="shared" si="2"/>
        <v>0</v>
      </c>
      <c r="W21" s="98">
        <f t="shared" si="2"/>
        <v>0</v>
      </c>
      <c r="X21" s="98">
        <f t="shared" si="2"/>
        <v>0</v>
      </c>
      <c r="Y21" s="98">
        <f t="shared" si="2"/>
        <v>0</v>
      </c>
      <c r="Z21" s="98">
        <f t="shared" si="2"/>
        <v>0</v>
      </c>
      <c r="AA21" s="98">
        <f t="shared" si="2"/>
        <v>0</v>
      </c>
      <c r="AB21" s="98">
        <f t="shared" si="2"/>
        <v>0</v>
      </c>
      <c r="AC21" s="98">
        <f t="shared" si="2"/>
        <v>0</v>
      </c>
      <c r="AD21" s="98">
        <f t="shared" si="2"/>
        <v>0</v>
      </c>
      <c r="AE21" s="98">
        <f t="shared" si="2"/>
        <v>0</v>
      </c>
      <c r="AF21" s="98">
        <f t="shared" si="2"/>
        <v>0</v>
      </c>
      <c r="AG21" s="98">
        <f t="shared" si="2"/>
        <v>0</v>
      </c>
    </row>
    <row r="22" spans="2:33" x14ac:dyDescent="0.2">
      <c r="B22" s="522" t="str">
        <f>'Memoria Aporte FIA al Ejecutor'!C25</f>
        <v>Equipo Técnico 17: indicar nombre aquí</v>
      </c>
      <c r="C22" s="538"/>
      <c r="D22" s="207"/>
      <c r="E22" s="208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36">
        <f t="shared" si="1"/>
        <v>0</v>
      </c>
      <c r="U22" s="97">
        <v>6</v>
      </c>
      <c r="V22" s="98">
        <f t="shared" si="2"/>
        <v>0</v>
      </c>
      <c r="W22" s="98">
        <f t="shared" si="2"/>
        <v>0</v>
      </c>
      <c r="X22" s="98">
        <f t="shared" si="2"/>
        <v>0</v>
      </c>
      <c r="Y22" s="98">
        <f t="shared" si="2"/>
        <v>0</v>
      </c>
      <c r="Z22" s="98">
        <f t="shared" si="2"/>
        <v>0</v>
      </c>
      <c r="AA22" s="98">
        <f t="shared" si="2"/>
        <v>0</v>
      </c>
      <c r="AB22" s="98">
        <f t="shared" si="2"/>
        <v>0</v>
      </c>
      <c r="AC22" s="98">
        <f t="shared" si="2"/>
        <v>0</v>
      </c>
      <c r="AD22" s="98">
        <f t="shared" si="2"/>
        <v>0</v>
      </c>
      <c r="AE22" s="98">
        <f t="shared" si="2"/>
        <v>0</v>
      </c>
      <c r="AF22" s="98">
        <f t="shared" si="2"/>
        <v>0</v>
      </c>
      <c r="AG22" s="98">
        <f t="shared" si="2"/>
        <v>0</v>
      </c>
    </row>
    <row r="23" spans="2:33" x14ac:dyDescent="0.2">
      <c r="B23" s="522" t="str">
        <f>'Memoria Aporte FIA al Ejecutor'!C26</f>
        <v>Equipo Técnico 18: indicar nombre aquí</v>
      </c>
      <c r="C23" s="538"/>
      <c r="D23" s="207"/>
      <c r="E23" s="208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36">
        <f t="shared" si="1"/>
        <v>0</v>
      </c>
      <c r="U23" s="97">
        <v>5</v>
      </c>
      <c r="V23" s="98">
        <f t="shared" si="2"/>
        <v>0</v>
      </c>
      <c r="W23" s="98">
        <f t="shared" si="2"/>
        <v>0</v>
      </c>
      <c r="X23" s="98">
        <f t="shared" si="2"/>
        <v>0</v>
      </c>
      <c r="Y23" s="98">
        <f t="shared" si="2"/>
        <v>0</v>
      </c>
      <c r="Z23" s="98">
        <f t="shared" si="2"/>
        <v>0</v>
      </c>
      <c r="AA23" s="98">
        <f t="shared" si="2"/>
        <v>0</v>
      </c>
      <c r="AB23" s="98">
        <f t="shared" si="2"/>
        <v>0</v>
      </c>
      <c r="AC23" s="98">
        <f t="shared" si="2"/>
        <v>0</v>
      </c>
      <c r="AD23" s="98">
        <f t="shared" si="2"/>
        <v>0</v>
      </c>
      <c r="AE23" s="98">
        <f t="shared" si="2"/>
        <v>0</v>
      </c>
      <c r="AF23" s="98">
        <f t="shared" si="2"/>
        <v>0</v>
      </c>
      <c r="AG23" s="98">
        <f t="shared" si="2"/>
        <v>0</v>
      </c>
    </row>
    <row r="24" spans="2:33" x14ac:dyDescent="0.2">
      <c r="B24" s="522" t="str">
        <f>'Memoria Aporte FIA al Ejecutor'!C27</f>
        <v>Equipo Técnico 19: indicar nombre aquí</v>
      </c>
      <c r="C24" s="538"/>
      <c r="D24" s="207"/>
      <c r="E24" s="208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36">
        <f t="shared" si="1"/>
        <v>0</v>
      </c>
      <c r="U24" s="97">
        <v>4</v>
      </c>
      <c r="V24" s="98">
        <f t="shared" si="2"/>
        <v>0</v>
      </c>
      <c r="W24" s="98">
        <f t="shared" si="2"/>
        <v>0</v>
      </c>
      <c r="X24" s="98">
        <f t="shared" si="2"/>
        <v>0</v>
      </c>
      <c r="Y24" s="98">
        <f t="shared" si="2"/>
        <v>0</v>
      </c>
      <c r="Z24" s="98">
        <f t="shared" si="2"/>
        <v>0</v>
      </c>
      <c r="AA24" s="98">
        <f t="shared" si="2"/>
        <v>0</v>
      </c>
      <c r="AB24" s="98">
        <f t="shared" si="2"/>
        <v>0</v>
      </c>
      <c r="AC24" s="98">
        <f t="shared" si="2"/>
        <v>0</v>
      </c>
      <c r="AD24" s="98">
        <f t="shared" si="2"/>
        <v>0</v>
      </c>
      <c r="AE24" s="98">
        <f t="shared" si="2"/>
        <v>0</v>
      </c>
      <c r="AF24" s="98">
        <f t="shared" si="2"/>
        <v>0</v>
      </c>
      <c r="AG24" s="98">
        <f t="shared" si="2"/>
        <v>0</v>
      </c>
    </row>
    <row r="25" spans="2:33" x14ac:dyDescent="0.2">
      <c r="B25" s="522" t="str">
        <f>'Memoria Aporte FIA al Ejecutor'!C28</f>
        <v>Equipo Técnico 20: indicar nombre aquí</v>
      </c>
      <c r="C25" s="538"/>
      <c r="D25" s="207"/>
      <c r="E25" s="208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36">
        <f t="shared" si="1"/>
        <v>0</v>
      </c>
      <c r="U25" s="97">
        <v>3</v>
      </c>
      <c r="V25" s="98">
        <f t="shared" si="2"/>
        <v>0</v>
      </c>
      <c r="W25" s="98">
        <f t="shared" si="2"/>
        <v>0</v>
      </c>
      <c r="X25" s="98">
        <f t="shared" si="2"/>
        <v>0</v>
      </c>
      <c r="Y25" s="98">
        <f t="shared" si="2"/>
        <v>0</v>
      </c>
      <c r="Z25" s="98">
        <f t="shared" si="2"/>
        <v>0</v>
      </c>
      <c r="AA25" s="98">
        <f t="shared" si="2"/>
        <v>0</v>
      </c>
      <c r="AB25" s="98">
        <f t="shared" si="2"/>
        <v>0</v>
      </c>
      <c r="AC25" s="98">
        <f t="shared" si="2"/>
        <v>0</v>
      </c>
      <c r="AD25" s="98">
        <f t="shared" si="2"/>
        <v>0</v>
      </c>
      <c r="AE25" s="98">
        <f t="shared" si="2"/>
        <v>0</v>
      </c>
      <c r="AF25" s="98">
        <f t="shared" si="2"/>
        <v>0</v>
      </c>
      <c r="AG25" s="98">
        <f t="shared" si="2"/>
        <v>0</v>
      </c>
    </row>
    <row r="26" spans="2:33" hidden="1" outlineLevel="1" x14ac:dyDescent="0.2">
      <c r="C26" s="99"/>
      <c r="D26" s="100"/>
      <c r="F26" s="101">
        <f>DATE(C3,1,1)</f>
        <v>44197</v>
      </c>
      <c r="G26" s="102">
        <f>F27+1</f>
        <v>44228</v>
      </c>
      <c r="H26" s="102">
        <f t="shared" ref="H26:Q26" si="3">G27+1</f>
        <v>44256</v>
      </c>
      <c r="I26" s="102">
        <f t="shared" si="3"/>
        <v>44287</v>
      </c>
      <c r="J26" s="102">
        <f t="shared" si="3"/>
        <v>44317</v>
      </c>
      <c r="K26" s="102">
        <f t="shared" si="3"/>
        <v>44348</v>
      </c>
      <c r="L26" s="102">
        <f t="shared" si="3"/>
        <v>44378</v>
      </c>
      <c r="M26" s="102">
        <f t="shared" si="3"/>
        <v>44409</v>
      </c>
      <c r="N26" s="102">
        <f t="shared" si="3"/>
        <v>44440</v>
      </c>
      <c r="O26" s="102">
        <f t="shared" si="3"/>
        <v>44470</v>
      </c>
      <c r="P26" s="102">
        <f t="shared" si="3"/>
        <v>44501</v>
      </c>
      <c r="Q26" s="102">
        <f t="shared" si="3"/>
        <v>44531</v>
      </c>
      <c r="U26" s="94">
        <v>2</v>
      </c>
      <c r="V26" s="103">
        <f>F26</f>
        <v>44197</v>
      </c>
      <c r="W26" s="103">
        <f t="shared" ref="W26:AG26" si="4">G26</f>
        <v>44228</v>
      </c>
      <c r="X26" s="103">
        <f t="shared" si="4"/>
        <v>44256</v>
      </c>
      <c r="Y26" s="103">
        <f t="shared" si="4"/>
        <v>44287</v>
      </c>
      <c r="Z26" s="103">
        <f t="shared" si="4"/>
        <v>44317</v>
      </c>
      <c r="AA26" s="103">
        <f t="shared" si="4"/>
        <v>44348</v>
      </c>
      <c r="AB26" s="103">
        <f t="shared" si="4"/>
        <v>44378</v>
      </c>
      <c r="AC26" s="103">
        <f t="shared" si="4"/>
        <v>44409</v>
      </c>
      <c r="AD26" s="103">
        <f t="shared" si="4"/>
        <v>44440</v>
      </c>
      <c r="AE26" s="103">
        <f t="shared" si="4"/>
        <v>44470</v>
      </c>
      <c r="AF26" s="103">
        <f t="shared" si="4"/>
        <v>44501</v>
      </c>
      <c r="AG26" s="103">
        <f t="shared" si="4"/>
        <v>44531</v>
      </c>
    </row>
    <row r="27" spans="2:33" hidden="1" outlineLevel="1" x14ac:dyDescent="0.2">
      <c r="C27" s="104"/>
      <c r="F27" s="101">
        <f>EDATE(F26,1)-1</f>
        <v>44227</v>
      </c>
      <c r="G27" s="101">
        <f t="shared" ref="G27:Q27" si="5">EDATE(G26,1)-1</f>
        <v>44255</v>
      </c>
      <c r="H27" s="101">
        <f t="shared" si="5"/>
        <v>44286</v>
      </c>
      <c r="I27" s="101">
        <f t="shared" si="5"/>
        <v>44316</v>
      </c>
      <c r="J27" s="101">
        <f t="shared" si="5"/>
        <v>44347</v>
      </c>
      <c r="K27" s="101">
        <f t="shared" si="5"/>
        <v>44377</v>
      </c>
      <c r="L27" s="101">
        <f t="shared" si="5"/>
        <v>44408</v>
      </c>
      <c r="M27" s="101">
        <f t="shared" si="5"/>
        <v>44439</v>
      </c>
      <c r="N27" s="101">
        <f t="shared" si="5"/>
        <v>44469</v>
      </c>
      <c r="O27" s="101">
        <f t="shared" si="5"/>
        <v>44500</v>
      </c>
      <c r="P27" s="101">
        <f t="shared" si="5"/>
        <v>44530</v>
      </c>
      <c r="Q27" s="101">
        <f t="shared" si="5"/>
        <v>44561</v>
      </c>
    </row>
    <row r="28" spans="2:33" collapsed="1" x14ac:dyDescent="0.2">
      <c r="C28" s="104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</row>
    <row r="29" spans="2:33" ht="12.75" customHeight="1" x14ac:dyDescent="0.2">
      <c r="B29" s="107"/>
      <c r="C29" s="91"/>
      <c r="F29" s="534" t="s">
        <v>164</v>
      </c>
      <c r="G29" s="535"/>
      <c r="H29" s="535"/>
      <c r="I29" s="535"/>
      <c r="J29" s="535"/>
      <c r="K29" s="535"/>
      <c r="L29" s="535"/>
      <c r="M29" s="535"/>
      <c r="N29" s="535"/>
      <c r="O29" s="535"/>
      <c r="P29" s="535"/>
      <c r="Q29" s="536"/>
      <c r="R29" s="537" t="s">
        <v>85</v>
      </c>
    </row>
    <row r="30" spans="2:33" x14ac:dyDescent="0.2">
      <c r="B30" s="204" t="s">
        <v>71</v>
      </c>
      <c r="C30" s="205">
        <f>C3+1</f>
        <v>2022</v>
      </c>
      <c r="D30" s="201" t="s">
        <v>72</v>
      </c>
      <c r="E30" s="202" t="s">
        <v>162</v>
      </c>
      <c r="F30" s="203" t="s">
        <v>73</v>
      </c>
      <c r="G30" s="203" t="s">
        <v>74</v>
      </c>
      <c r="H30" s="203" t="s">
        <v>75</v>
      </c>
      <c r="I30" s="203" t="s">
        <v>76</v>
      </c>
      <c r="J30" s="203" t="s">
        <v>77</v>
      </c>
      <c r="K30" s="203" t="s">
        <v>78</v>
      </c>
      <c r="L30" s="203" t="s">
        <v>79</v>
      </c>
      <c r="M30" s="203" t="s">
        <v>80</v>
      </c>
      <c r="N30" s="203" t="s">
        <v>81</v>
      </c>
      <c r="O30" s="203" t="s">
        <v>82</v>
      </c>
      <c r="P30" s="203" t="s">
        <v>83</v>
      </c>
      <c r="Q30" s="203" t="s">
        <v>84</v>
      </c>
      <c r="R30" s="537"/>
    </row>
    <row r="31" spans="2:33" ht="12.75" x14ac:dyDescent="0.2">
      <c r="B31" s="522" t="str">
        <f>'Memoria Aporte FIA al Ejecutor'!C7</f>
        <v>Coordinador Principal: indicar nombre aquí</v>
      </c>
      <c r="C31" s="523"/>
      <c r="D31" s="207"/>
      <c r="E31" s="208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36">
        <f>SUM(F31:Q31)</f>
        <v>0</v>
      </c>
      <c r="U31" s="97">
        <v>24</v>
      </c>
      <c r="V31" s="98">
        <f t="shared" ref="V31:AG46" si="6">IF(ISBLANK(F31)=TRUE,0,1)</f>
        <v>0</v>
      </c>
      <c r="W31" s="98">
        <f t="shared" si="6"/>
        <v>0</v>
      </c>
      <c r="X31" s="98">
        <f t="shared" si="6"/>
        <v>0</v>
      </c>
      <c r="Y31" s="98">
        <f t="shared" si="6"/>
        <v>0</v>
      </c>
      <c r="Z31" s="98">
        <f t="shared" si="6"/>
        <v>0</v>
      </c>
      <c r="AA31" s="98">
        <f t="shared" si="6"/>
        <v>0</v>
      </c>
      <c r="AB31" s="98">
        <f t="shared" si="6"/>
        <v>0</v>
      </c>
      <c r="AC31" s="98">
        <f t="shared" si="6"/>
        <v>0</v>
      </c>
      <c r="AD31" s="98">
        <f t="shared" si="6"/>
        <v>0</v>
      </c>
      <c r="AE31" s="98">
        <f t="shared" si="6"/>
        <v>0</v>
      </c>
      <c r="AF31" s="98">
        <f t="shared" si="6"/>
        <v>0</v>
      </c>
      <c r="AG31" s="98">
        <f t="shared" si="6"/>
        <v>0</v>
      </c>
    </row>
    <row r="32" spans="2:33" ht="12.75" x14ac:dyDescent="0.2">
      <c r="B32" s="522" t="str">
        <f>'Memoria Aporte FIA al Ejecutor'!C8</f>
        <v>Coordinador Alterno: indicar nombre aquí</v>
      </c>
      <c r="C32" s="523"/>
      <c r="D32" s="207"/>
      <c r="E32" s="208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36">
        <f t="shared" ref="R32:R52" si="7">SUM(F32:Q32)</f>
        <v>0</v>
      </c>
      <c r="U32" s="97">
        <v>23</v>
      </c>
      <c r="V32" s="98">
        <f t="shared" si="6"/>
        <v>0</v>
      </c>
      <c r="W32" s="98">
        <f t="shared" si="6"/>
        <v>0</v>
      </c>
      <c r="X32" s="98">
        <f t="shared" si="6"/>
        <v>0</v>
      </c>
      <c r="Y32" s="98">
        <f t="shared" si="6"/>
        <v>0</v>
      </c>
      <c r="Z32" s="98">
        <f t="shared" si="6"/>
        <v>0</v>
      </c>
      <c r="AA32" s="98">
        <f t="shared" si="6"/>
        <v>0</v>
      </c>
      <c r="AB32" s="98">
        <f t="shared" si="6"/>
        <v>0</v>
      </c>
      <c r="AC32" s="98">
        <f t="shared" si="6"/>
        <v>0</v>
      </c>
      <c r="AD32" s="98">
        <f t="shared" si="6"/>
        <v>0</v>
      </c>
      <c r="AE32" s="98">
        <f t="shared" si="6"/>
        <v>0</v>
      </c>
      <c r="AF32" s="98">
        <f t="shared" si="6"/>
        <v>0</v>
      </c>
      <c r="AG32" s="98">
        <f t="shared" si="6"/>
        <v>0</v>
      </c>
    </row>
    <row r="33" spans="2:33" ht="12.75" x14ac:dyDescent="0.2">
      <c r="B33" s="522" t="str">
        <f>'Memoria Aporte FIA al Ejecutor'!C9</f>
        <v>Equipo Técnico 1: indicar nombre aquí</v>
      </c>
      <c r="C33" s="523"/>
      <c r="D33" s="207"/>
      <c r="E33" s="208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36">
        <f t="shared" si="7"/>
        <v>0</v>
      </c>
      <c r="U33" s="97">
        <v>22</v>
      </c>
      <c r="V33" s="98">
        <f t="shared" si="6"/>
        <v>0</v>
      </c>
      <c r="W33" s="98">
        <f t="shared" si="6"/>
        <v>0</v>
      </c>
      <c r="X33" s="98">
        <f t="shared" si="6"/>
        <v>0</v>
      </c>
      <c r="Y33" s="98">
        <f t="shared" si="6"/>
        <v>0</v>
      </c>
      <c r="Z33" s="98">
        <f t="shared" si="6"/>
        <v>0</v>
      </c>
      <c r="AA33" s="98">
        <f t="shared" si="6"/>
        <v>0</v>
      </c>
      <c r="AB33" s="98">
        <f t="shared" si="6"/>
        <v>0</v>
      </c>
      <c r="AC33" s="98">
        <f t="shared" si="6"/>
        <v>0</v>
      </c>
      <c r="AD33" s="98">
        <f t="shared" si="6"/>
        <v>0</v>
      </c>
      <c r="AE33" s="98">
        <f t="shared" si="6"/>
        <v>0</v>
      </c>
      <c r="AF33" s="98">
        <f t="shared" si="6"/>
        <v>0</v>
      </c>
      <c r="AG33" s="98">
        <f t="shared" si="6"/>
        <v>0</v>
      </c>
    </row>
    <row r="34" spans="2:33" ht="12.75" x14ac:dyDescent="0.2">
      <c r="B34" s="522" t="str">
        <f>'Memoria Aporte FIA al Ejecutor'!C10</f>
        <v>Equipo Técnico 2: indicar nombre aquí</v>
      </c>
      <c r="C34" s="523"/>
      <c r="D34" s="207"/>
      <c r="E34" s="208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36">
        <f t="shared" si="7"/>
        <v>0</v>
      </c>
      <c r="U34" s="97">
        <v>21</v>
      </c>
      <c r="V34" s="98">
        <f t="shared" si="6"/>
        <v>0</v>
      </c>
      <c r="W34" s="98">
        <f t="shared" si="6"/>
        <v>0</v>
      </c>
      <c r="X34" s="98">
        <f t="shared" si="6"/>
        <v>0</v>
      </c>
      <c r="Y34" s="98">
        <f t="shared" si="6"/>
        <v>0</v>
      </c>
      <c r="Z34" s="98">
        <f t="shared" si="6"/>
        <v>0</v>
      </c>
      <c r="AA34" s="98">
        <f t="shared" si="6"/>
        <v>0</v>
      </c>
      <c r="AB34" s="98">
        <f t="shared" si="6"/>
        <v>0</v>
      </c>
      <c r="AC34" s="98">
        <f t="shared" si="6"/>
        <v>0</v>
      </c>
      <c r="AD34" s="98">
        <f t="shared" si="6"/>
        <v>0</v>
      </c>
      <c r="AE34" s="98">
        <f t="shared" si="6"/>
        <v>0</v>
      </c>
      <c r="AF34" s="98">
        <f t="shared" si="6"/>
        <v>0</v>
      </c>
      <c r="AG34" s="98">
        <f t="shared" si="6"/>
        <v>0</v>
      </c>
    </row>
    <row r="35" spans="2:33" ht="12.75" x14ac:dyDescent="0.2">
      <c r="B35" s="522" t="str">
        <f>'Memoria Aporte FIA al Ejecutor'!C11</f>
        <v>Equipo Técnico 3: indicar nombre aquí</v>
      </c>
      <c r="C35" s="523"/>
      <c r="D35" s="207"/>
      <c r="E35" s="208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36">
        <f t="shared" si="7"/>
        <v>0</v>
      </c>
      <c r="U35" s="97">
        <v>20</v>
      </c>
      <c r="V35" s="98">
        <f t="shared" si="6"/>
        <v>0</v>
      </c>
      <c r="W35" s="98">
        <f t="shared" si="6"/>
        <v>0</v>
      </c>
      <c r="X35" s="98">
        <f t="shared" si="6"/>
        <v>0</v>
      </c>
      <c r="Y35" s="98">
        <f t="shared" si="6"/>
        <v>0</v>
      </c>
      <c r="Z35" s="98">
        <f t="shared" si="6"/>
        <v>0</v>
      </c>
      <c r="AA35" s="98">
        <f t="shared" si="6"/>
        <v>0</v>
      </c>
      <c r="AB35" s="98">
        <f t="shared" si="6"/>
        <v>0</v>
      </c>
      <c r="AC35" s="98">
        <f t="shared" si="6"/>
        <v>0</v>
      </c>
      <c r="AD35" s="98">
        <f t="shared" si="6"/>
        <v>0</v>
      </c>
      <c r="AE35" s="98">
        <f t="shared" si="6"/>
        <v>0</v>
      </c>
      <c r="AF35" s="98">
        <f t="shared" si="6"/>
        <v>0</v>
      </c>
      <c r="AG35" s="98">
        <f t="shared" si="6"/>
        <v>0</v>
      </c>
    </row>
    <row r="36" spans="2:33" ht="12.75" x14ac:dyDescent="0.2">
      <c r="B36" s="522" t="str">
        <f>'Memoria Aporte FIA al Ejecutor'!C12</f>
        <v>Equipo Técnico 4: indicar nombre aquí</v>
      </c>
      <c r="C36" s="523"/>
      <c r="D36" s="207"/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36">
        <f t="shared" si="7"/>
        <v>0</v>
      </c>
      <c r="U36" s="97">
        <v>19</v>
      </c>
      <c r="V36" s="98">
        <f t="shared" si="6"/>
        <v>0</v>
      </c>
      <c r="W36" s="98">
        <f t="shared" si="6"/>
        <v>0</v>
      </c>
      <c r="X36" s="98">
        <f t="shared" si="6"/>
        <v>0</v>
      </c>
      <c r="Y36" s="98">
        <f t="shared" si="6"/>
        <v>0</v>
      </c>
      <c r="Z36" s="98">
        <f t="shared" si="6"/>
        <v>0</v>
      </c>
      <c r="AA36" s="98">
        <f t="shared" si="6"/>
        <v>0</v>
      </c>
      <c r="AB36" s="98">
        <f t="shared" si="6"/>
        <v>0</v>
      </c>
      <c r="AC36" s="98">
        <f t="shared" si="6"/>
        <v>0</v>
      </c>
      <c r="AD36" s="98">
        <f t="shared" si="6"/>
        <v>0</v>
      </c>
      <c r="AE36" s="98">
        <f t="shared" si="6"/>
        <v>0</v>
      </c>
      <c r="AF36" s="98">
        <f t="shared" si="6"/>
        <v>0</v>
      </c>
      <c r="AG36" s="98">
        <f t="shared" si="6"/>
        <v>0</v>
      </c>
    </row>
    <row r="37" spans="2:33" ht="12.75" x14ac:dyDescent="0.2">
      <c r="B37" s="522" t="str">
        <f>'Memoria Aporte FIA al Ejecutor'!C13</f>
        <v>Equipo Técnico 5: indicar nombre aquí</v>
      </c>
      <c r="C37" s="523"/>
      <c r="D37" s="207"/>
      <c r="E37" s="208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36">
        <f t="shared" si="7"/>
        <v>0</v>
      </c>
      <c r="U37" s="97">
        <v>18</v>
      </c>
      <c r="V37" s="98">
        <f t="shared" si="6"/>
        <v>0</v>
      </c>
      <c r="W37" s="98">
        <f t="shared" si="6"/>
        <v>0</v>
      </c>
      <c r="X37" s="98">
        <f t="shared" si="6"/>
        <v>0</v>
      </c>
      <c r="Y37" s="98">
        <f t="shared" si="6"/>
        <v>0</v>
      </c>
      <c r="Z37" s="98">
        <f t="shared" si="6"/>
        <v>0</v>
      </c>
      <c r="AA37" s="98">
        <f t="shared" si="6"/>
        <v>0</v>
      </c>
      <c r="AB37" s="98">
        <f t="shared" si="6"/>
        <v>0</v>
      </c>
      <c r="AC37" s="98">
        <f t="shared" si="6"/>
        <v>0</v>
      </c>
      <c r="AD37" s="98">
        <f t="shared" si="6"/>
        <v>0</v>
      </c>
      <c r="AE37" s="98">
        <f t="shared" si="6"/>
        <v>0</v>
      </c>
      <c r="AF37" s="98">
        <f t="shared" si="6"/>
        <v>0</v>
      </c>
      <c r="AG37" s="98">
        <f t="shared" si="6"/>
        <v>0</v>
      </c>
    </row>
    <row r="38" spans="2:33" ht="12.75" x14ac:dyDescent="0.2">
      <c r="B38" s="522" t="str">
        <f>'Memoria Aporte FIA al Ejecutor'!C14</f>
        <v>Equipo Técnico 6: indicar nombre aquí</v>
      </c>
      <c r="C38" s="523"/>
      <c r="D38" s="207"/>
      <c r="E38" s="208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36">
        <f t="shared" si="7"/>
        <v>0</v>
      </c>
      <c r="U38" s="97">
        <v>17</v>
      </c>
      <c r="V38" s="98">
        <f t="shared" si="6"/>
        <v>0</v>
      </c>
      <c r="W38" s="98">
        <f t="shared" si="6"/>
        <v>0</v>
      </c>
      <c r="X38" s="98">
        <f t="shared" si="6"/>
        <v>0</v>
      </c>
      <c r="Y38" s="98">
        <f t="shared" si="6"/>
        <v>0</v>
      </c>
      <c r="Z38" s="98">
        <f t="shared" si="6"/>
        <v>0</v>
      </c>
      <c r="AA38" s="98">
        <f t="shared" si="6"/>
        <v>0</v>
      </c>
      <c r="AB38" s="98">
        <f t="shared" si="6"/>
        <v>0</v>
      </c>
      <c r="AC38" s="98">
        <f t="shared" si="6"/>
        <v>0</v>
      </c>
      <c r="AD38" s="98">
        <f t="shared" si="6"/>
        <v>0</v>
      </c>
      <c r="AE38" s="98">
        <f t="shared" si="6"/>
        <v>0</v>
      </c>
      <c r="AF38" s="98">
        <f t="shared" si="6"/>
        <v>0</v>
      </c>
      <c r="AG38" s="98">
        <f t="shared" si="6"/>
        <v>0</v>
      </c>
    </row>
    <row r="39" spans="2:33" ht="12.75" x14ac:dyDescent="0.2">
      <c r="B39" s="522" t="str">
        <f>'Memoria Aporte FIA al Ejecutor'!C15</f>
        <v>Equipo Técnico 7: indicar nombre aquí</v>
      </c>
      <c r="C39" s="523"/>
      <c r="D39" s="207"/>
      <c r="E39" s="208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36">
        <f t="shared" si="7"/>
        <v>0</v>
      </c>
      <c r="U39" s="97">
        <v>16</v>
      </c>
      <c r="V39" s="98">
        <f t="shared" si="6"/>
        <v>0</v>
      </c>
      <c r="W39" s="98">
        <f t="shared" si="6"/>
        <v>0</v>
      </c>
      <c r="X39" s="98">
        <f t="shared" si="6"/>
        <v>0</v>
      </c>
      <c r="Y39" s="98">
        <f t="shared" si="6"/>
        <v>0</v>
      </c>
      <c r="Z39" s="98">
        <f t="shared" si="6"/>
        <v>0</v>
      </c>
      <c r="AA39" s="98">
        <f t="shared" si="6"/>
        <v>0</v>
      </c>
      <c r="AB39" s="98">
        <f t="shared" si="6"/>
        <v>0</v>
      </c>
      <c r="AC39" s="98">
        <f t="shared" si="6"/>
        <v>0</v>
      </c>
      <c r="AD39" s="98">
        <f t="shared" si="6"/>
        <v>0</v>
      </c>
      <c r="AE39" s="98">
        <f t="shared" si="6"/>
        <v>0</v>
      </c>
      <c r="AF39" s="98">
        <f t="shared" si="6"/>
        <v>0</v>
      </c>
      <c r="AG39" s="98">
        <f t="shared" si="6"/>
        <v>0</v>
      </c>
    </row>
    <row r="40" spans="2:33" ht="12.75" x14ac:dyDescent="0.2">
      <c r="B40" s="522" t="str">
        <f>'Memoria Aporte FIA al Ejecutor'!C16</f>
        <v>Equipo Técnico 8: indicar nombre aquí</v>
      </c>
      <c r="C40" s="523"/>
      <c r="D40" s="207"/>
      <c r="E40" s="208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36">
        <f t="shared" si="7"/>
        <v>0</v>
      </c>
      <c r="U40" s="97">
        <v>15</v>
      </c>
      <c r="V40" s="98">
        <f t="shared" si="6"/>
        <v>0</v>
      </c>
      <c r="W40" s="98">
        <f t="shared" si="6"/>
        <v>0</v>
      </c>
      <c r="X40" s="98">
        <f t="shared" si="6"/>
        <v>0</v>
      </c>
      <c r="Y40" s="98">
        <f t="shared" si="6"/>
        <v>0</v>
      </c>
      <c r="Z40" s="98">
        <f t="shared" si="6"/>
        <v>0</v>
      </c>
      <c r="AA40" s="98">
        <f t="shared" si="6"/>
        <v>0</v>
      </c>
      <c r="AB40" s="98">
        <f t="shared" si="6"/>
        <v>0</v>
      </c>
      <c r="AC40" s="98">
        <f t="shared" si="6"/>
        <v>0</v>
      </c>
      <c r="AD40" s="98">
        <f t="shared" si="6"/>
        <v>0</v>
      </c>
      <c r="AE40" s="98">
        <f t="shared" si="6"/>
        <v>0</v>
      </c>
      <c r="AF40" s="98">
        <f t="shared" si="6"/>
        <v>0</v>
      </c>
      <c r="AG40" s="98">
        <f t="shared" si="6"/>
        <v>0</v>
      </c>
    </row>
    <row r="41" spans="2:33" ht="12.75" x14ac:dyDescent="0.2">
      <c r="B41" s="522" t="str">
        <f>'Memoria Aporte FIA al Ejecutor'!C17</f>
        <v>Equipo Técnico 9: indicar nombre aquí</v>
      </c>
      <c r="C41" s="523"/>
      <c r="D41" s="207"/>
      <c r="E41" s="208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36">
        <f t="shared" si="7"/>
        <v>0</v>
      </c>
      <c r="U41" s="97">
        <v>14</v>
      </c>
      <c r="V41" s="98">
        <f t="shared" si="6"/>
        <v>0</v>
      </c>
      <c r="W41" s="98">
        <f t="shared" si="6"/>
        <v>0</v>
      </c>
      <c r="X41" s="98">
        <f t="shared" si="6"/>
        <v>0</v>
      </c>
      <c r="Y41" s="98">
        <f t="shared" si="6"/>
        <v>0</v>
      </c>
      <c r="Z41" s="98">
        <f t="shared" si="6"/>
        <v>0</v>
      </c>
      <c r="AA41" s="98">
        <f t="shared" si="6"/>
        <v>0</v>
      </c>
      <c r="AB41" s="98">
        <f t="shared" si="6"/>
        <v>0</v>
      </c>
      <c r="AC41" s="98">
        <f t="shared" si="6"/>
        <v>0</v>
      </c>
      <c r="AD41" s="98">
        <f t="shared" si="6"/>
        <v>0</v>
      </c>
      <c r="AE41" s="98">
        <f t="shared" si="6"/>
        <v>0</v>
      </c>
      <c r="AF41" s="98">
        <f t="shared" si="6"/>
        <v>0</v>
      </c>
      <c r="AG41" s="98">
        <f t="shared" si="6"/>
        <v>0</v>
      </c>
    </row>
    <row r="42" spans="2:33" ht="12.75" x14ac:dyDescent="0.2">
      <c r="B42" s="522" t="str">
        <f>'Memoria Aporte FIA al Ejecutor'!C18</f>
        <v>Equipo Técnico 10: indicar nombre aquí</v>
      </c>
      <c r="C42" s="523"/>
      <c r="D42" s="207"/>
      <c r="E42" s="208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36">
        <f t="shared" si="7"/>
        <v>0</v>
      </c>
      <c r="U42" s="97">
        <v>13</v>
      </c>
      <c r="V42" s="98">
        <f t="shared" si="6"/>
        <v>0</v>
      </c>
      <c r="W42" s="98">
        <f t="shared" si="6"/>
        <v>0</v>
      </c>
      <c r="X42" s="98">
        <f t="shared" si="6"/>
        <v>0</v>
      </c>
      <c r="Y42" s="98">
        <f t="shared" si="6"/>
        <v>0</v>
      </c>
      <c r="Z42" s="98">
        <f t="shared" si="6"/>
        <v>0</v>
      </c>
      <c r="AA42" s="98">
        <f t="shared" si="6"/>
        <v>0</v>
      </c>
      <c r="AB42" s="98">
        <f t="shared" si="6"/>
        <v>0</v>
      </c>
      <c r="AC42" s="98">
        <f t="shared" si="6"/>
        <v>0</v>
      </c>
      <c r="AD42" s="98">
        <f t="shared" si="6"/>
        <v>0</v>
      </c>
      <c r="AE42" s="98">
        <f t="shared" si="6"/>
        <v>0</v>
      </c>
      <c r="AF42" s="98">
        <f t="shared" si="6"/>
        <v>0</v>
      </c>
      <c r="AG42" s="98">
        <f t="shared" si="6"/>
        <v>0</v>
      </c>
    </row>
    <row r="43" spans="2:33" ht="12.75" x14ac:dyDescent="0.2">
      <c r="B43" s="522" t="str">
        <f>'Memoria Aporte FIA al Ejecutor'!C19</f>
        <v>Equipo Técnico 11: indicar nombre aquí</v>
      </c>
      <c r="C43" s="523"/>
      <c r="D43" s="207"/>
      <c r="E43" s="208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36">
        <f t="shared" si="7"/>
        <v>0</v>
      </c>
      <c r="U43" s="97">
        <v>12</v>
      </c>
      <c r="V43" s="98">
        <f t="shared" si="6"/>
        <v>0</v>
      </c>
      <c r="W43" s="98">
        <f t="shared" si="6"/>
        <v>0</v>
      </c>
      <c r="X43" s="98">
        <f t="shared" si="6"/>
        <v>0</v>
      </c>
      <c r="Y43" s="98">
        <f t="shared" si="6"/>
        <v>0</v>
      </c>
      <c r="Z43" s="98">
        <f t="shared" si="6"/>
        <v>0</v>
      </c>
      <c r="AA43" s="98">
        <f t="shared" si="6"/>
        <v>0</v>
      </c>
      <c r="AB43" s="98">
        <f t="shared" si="6"/>
        <v>0</v>
      </c>
      <c r="AC43" s="98">
        <f t="shared" si="6"/>
        <v>0</v>
      </c>
      <c r="AD43" s="98">
        <f t="shared" si="6"/>
        <v>0</v>
      </c>
      <c r="AE43" s="98">
        <f t="shared" si="6"/>
        <v>0</v>
      </c>
      <c r="AF43" s="98">
        <f t="shared" si="6"/>
        <v>0</v>
      </c>
      <c r="AG43" s="98">
        <f t="shared" si="6"/>
        <v>0</v>
      </c>
    </row>
    <row r="44" spans="2:33" ht="12.75" x14ac:dyDescent="0.2">
      <c r="B44" s="522" t="str">
        <f>'Memoria Aporte FIA al Ejecutor'!C20</f>
        <v>Equipo Técnico 12: indicar nombre aquí</v>
      </c>
      <c r="C44" s="523"/>
      <c r="D44" s="207"/>
      <c r="E44" s="208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36">
        <f t="shared" si="7"/>
        <v>0</v>
      </c>
      <c r="U44" s="97">
        <v>11</v>
      </c>
      <c r="V44" s="98">
        <f t="shared" si="6"/>
        <v>0</v>
      </c>
      <c r="W44" s="98">
        <f t="shared" si="6"/>
        <v>0</v>
      </c>
      <c r="X44" s="98">
        <f t="shared" si="6"/>
        <v>0</v>
      </c>
      <c r="Y44" s="98">
        <f t="shared" si="6"/>
        <v>0</v>
      </c>
      <c r="Z44" s="98">
        <f t="shared" si="6"/>
        <v>0</v>
      </c>
      <c r="AA44" s="98">
        <f t="shared" si="6"/>
        <v>0</v>
      </c>
      <c r="AB44" s="98">
        <f t="shared" si="6"/>
        <v>0</v>
      </c>
      <c r="AC44" s="98">
        <f t="shared" si="6"/>
        <v>0</v>
      </c>
      <c r="AD44" s="98">
        <f t="shared" si="6"/>
        <v>0</v>
      </c>
      <c r="AE44" s="98">
        <f t="shared" si="6"/>
        <v>0</v>
      </c>
      <c r="AF44" s="98">
        <f t="shared" si="6"/>
        <v>0</v>
      </c>
      <c r="AG44" s="98">
        <f t="shared" si="6"/>
        <v>0</v>
      </c>
    </row>
    <row r="45" spans="2:33" ht="12.75" x14ac:dyDescent="0.2">
      <c r="B45" s="522" t="str">
        <f>'Memoria Aporte FIA al Ejecutor'!C21</f>
        <v>Equipo Técnico 13: indicar nombre aquí</v>
      </c>
      <c r="C45" s="523"/>
      <c r="D45" s="207"/>
      <c r="E45" s="208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36">
        <f t="shared" si="7"/>
        <v>0</v>
      </c>
      <c r="U45" s="97">
        <v>10</v>
      </c>
      <c r="V45" s="98">
        <f t="shared" si="6"/>
        <v>0</v>
      </c>
      <c r="W45" s="98">
        <f t="shared" si="6"/>
        <v>0</v>
      </c>
      <c r="X45" s="98">
        <f t="shared" si="6"/>
        <v>0</v>
      </c>
      <c r="Y45" s="98">
        <f t="shared" si="6"/>
        <v>0</v>
      </c>
      <c r="Z45" s="98">
        <f t="shared" si="6"/>
        <v>0</v>
      </c>
      <c r="AA45" s="98">
        <f t="shared" si="6"/>
        <v>0</v>
      </c>
      <c r="AB45" s="98">
        <f t="shared" si="6"/>
        <v>0</v>
      </c>
      <c r="AC45" s="98">
        <f t="shared" si="6"/>
        <v>0</v>
      </c>
      <c r="AD45" s="98">
        <f t="shared" si="6"/>
        <v>0</v>
      </c>
      <c r="AE45" s="98">
        <f t="shared" si="6"/>
        <v>0</v>
      </c>
      <c r="AF45" s="98">
        <f t="shared" si="6"/>
        <v>0</v>
      </c>
      <c r="AG45" s="98">
        <f t="shared" si="6"/>
        <v>0</v>
      </c>
    </row>
    <row r="46" spans="2:33" ht="12.75" x14ac:dyDescent="0.2">
      <c r="B46" s="522" t="str">
        <f>'Memoria Aporte FIA al Ejecutor'!C22</f>
        <v>Equipo Técnico 14: indicar nombre aquí</v>
      </c>
      <c r="C46" s="523"/>
      <c r="D46" s="207"/>
      <c r="E46" s="208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36">
        <f t="shared" si="7"/>
        <v>0</v>
      </c>
      <c r="U46" s="97">
        <v>9</v>
      </c>
      <c r="V46" s="98">
        <f t="shared" si="6"/>
        <v>0</v>
      </c>
      <c r="W46" s="98">
        <f t="shared" si="6"/>
        <v>0</v>
      </c>
      <c r="X46" s="98">
        <f t="shared" si="6"/>
        <v>0</v>
      </c>
      <c r="Y46" s="98">
        <f t="shared" si="6"/>
        <v>0</v>
      </c>
      <c r="Z46" s="98">
        <f t="shared" si="6"/>
        <v>0</v>
      </c>
      <c r="AA46" s="98">
        <f t="shared" si="6"/>
        <v>0</v>
      </c>
      <c r="AB46" s="98">
        <f t="shared" si="6"/>
        <v>0</v>
      </c>
      <c r="AC46" s="98">
        <f t="shared" si="6"/>
        <v>0</v>
      </c>
      <c r="AD46" s="98">
        <f t="shared" si="6"/>
        <v>0</v>
      </c>
      <c r="AE46" s="98">
        <f t="shared" si="6"/>
        <v>0</v>
      </c>
      <c r="AF46" s="98">
        <f t="shared" si="6"/>
        <v>0</v>
      </c>
      <c r="AG46" s="98">
        <f t="shared" si="6"/>
        <v>0</v>
      </c>
    </row>
    <row r="47" spans="2:33" ht="12.75" x14ac:dyDescent="0.2">
      <c r="B47" s="522" t="str">
        <f>'Memoria Aporte FIA al Ejecutor'!C23</f>
        <v>Equipo Técnico 15: indicar nombre aquí</v>
      </c>
      <c r="C47" s="523"/>
      <c r="D47" s="207"/>
      <c r="E47" s="208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36">
        <f t="shared" si="7"/>
        <v>0</v>
      </c>
      <c r="U47" s="97">
        <v>8</v>
      </c>
      <c r="V47" s="98">
        <f t="shared" ref="V47:AG52" si="8">IF(ISBLANK(F47)=TRUE,0,1)</f>
        <v>0</v>
      </c>
      <c r="W47" s="98">
        <f t="shared" si="8"/>
        <v>0</v>
      </c>
      <c r="X47" s="98">
        <f t="shared" si="8"/>
        <v>0</v>
      </c>
      <c r="Y47" s="98">
        <f t="shared" si="8"/>
        <v>0</v>
      </c>
      <c r="Z47" s="98">
        <f t="shared" si="8"/>
        <v>0</v>
      </c>
      <c r="AA47" s="98">
        <f t="shared" si="8"/>
        <v>0</v>
      </c>
      <c r="AB47" s="98">
        <f t="shared" si="8"/>
        <v>0</v>
      </c>
      <c r="AC47" s="98">
        <f t="shared" si="8"/>
        <v>0</v>
      </c>
      <c r="AD47" s="98">
        <f t="shared" si="8"/>
        <v>0</v>
      </c>
      <c r="AE47" s="98">
        <f t="shared" si="8"/>
        <v>0</v>
      </c>
      <c r="AF47" s="98">
        <f t="shared" si="8"/>
        <v>0</v>
      </c>
      <c r="AG47" s="98">
        <f t="shared" si="8"/>
        <v>0</v>
      </c>
    </row>
    <row r="48" spans="2:33" ht="12.75" x14ac:dyDescent="0.2">
      <c r="B48" s="522" t="str">
        <f>'Memoria Aporte FIA al Ejecutor'!C24</f>
        <v>Equipo Técnico 16: indicar nombre aquí</v>
      </c>
      <c r="C48" s="523"/>
      <c r="D48" s="207"/>
      <c r="E48" s="208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36">
        <f t="shared" si="7"/>
        <v>0</v>
      </c>
      <c r="U48" s="97">
        <v>7</v>
      </c>
      <c r="V48" s="98">
        <f t="shared" si="8"/>
        <v>0</v>
      </c>
      <c r="W48" s="98">
        <f t="shared" si="8"/>
        <v>0</v>
      </c>
      <c r="X48" s="98">
        <f t="shared" si="8"/>
        <v>0</v>
      </c>
      <c r="Y48" s="98">
        <f t="shared" si="8"/>
        <v>0</v>
      </c>
      <c r="Z48" s="98">
        <f t="shared" si="8"/>
        <v>0</v>
      </c>
      <c r="AA48" s="98">
        <f t="shared" si="8"/>
        <v>0</v>
      </c>
      <c r="AB48" s="98">
        <f t="shared" si="8"/>
        <v>0</v>
      </c>
      <c r="AC48" s="98">
        <f t="shared" si="8"/>
        <v>0</v>
      </c>
      <c r="AD48" s="98">
        <f t="shared" si="8"/>
        <v>0</v>
      </c>
      <c r="AE48" s="98">
        <f t="shared" si="8"/>
        <v>0</v>
      </c>
      <c r="AF48" s="98">
        <f t="shared" si="8"/>
        <v>0</v>
      </c>
      <c r="AG48" s="98">
        <f t="shared" si="8"/>
        <v>0</v>
      </c>
    </row>
    <row r="49" spans="2:33" ht="12.75" x14ac:dyDescent="0.2">
      <c r="B49" s="522" t="str">
        <f>'Memoria Aporte FIA al Ejecutor'!C25</f>
        <v>Equipo Técnico 17: indicar nombre aquí</v>
      </c>
      <c r="C49" s="523"/>
      <c r="D49" s="207"/>
      <c r="E49" s="208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36">
        <f t="shared" si="7"/>
        <v>0</v>
      </c>
      <c r="U49" s="97">
        <v>6</v>
      </c>
      <c r="V49" s="98">
        <f t="shared" si="8"/>
        <v>0</v>
      </c>
      <c r="W49" s="98">
        <f t="shared" si="8"/>
        <v>0</v>
      </c>
      <c r="X49" s="98">
        <f t="shared" si="8"/>
        <v>0</v>
      </c>
      <c r="Y49" s="98">
        <f t="shared" si="8"/>
        <v>0</v>
      </c>
      <c r="Z49" s="98">
        <f t="shared" si="8"/>
        <v>0</v>
      </c>
      <c r="AA49" s="98">
        <f t="shared" si="8"/>
        <v>0</v>
      </c>
      <c r="AB49" s="98">
        <f t="shared" si="8"/>
        <v>0</v>
      </c>
      <c r="AC49" s="98">
        <f t="shared" si="8"/>
        <v>0</v>
      </c>
      <c r="AD49" s="98">
        <f t="shared" si="8"/>
        <v>0</v>
      </c>
      <c r="AE49" s="98">
        <f t="shared" si="8"/>
        <v>0</v>
      </c>
      <c r="AF49" s="98">
        <f t="shared" si="8"/>
        <v>0</v>
      </c>
      <c r="AG49" s="98">
        <f t="shared" si="8"/>
        <v>0</v>
      </c>
    </row>
    <row r="50" spans="2:33" ht="12.75" x14ac:dyDescent="0.2">
      <c r="B50" s="522" t="str">
        <f>'Memoria Aporte FIA al Ejecutor'!C26</f>
        <v>Equipo Técnico 18: indicar nombre aquí</v>
      </c>
      <c r="C50" s="523"/>
      <c r="D50" s="207"/>
      <c r="E50" s="208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36">
        <f t="shared" si="7"/>
        <v>0</v>
      </c>
      <c r="U50" s="97">
        <v>5</v>
      </c>
      <c r="V50" s="98">
        <f t="shared" si="8"/>
        <v>0</v>
      </c>
      <c r="W50" s="98">
        <f t="shared" si="8"/>
        <v>0</v>
      </c>
      <c r="X50" s="98">
        <f t="shared" si="8"/>
        <v>0</v>
      </c>
      <c r="Y50" s="98">
        <f t="shared" si="8"/>
        <v>0</v>
      </c>
      <c r="Z50" s="98">
        <f t="shared" si="8"/>
        <v>0</v>
      </c>
      <c r="AA50" s="98">
        <f t="shared" si="8"/>
        <v>0</v>
      </c>
      <c r="AB50" s="98">
        <f t="shared" si="8"/>
        <v>0</v>
      </c>
      <c r="AC50" s="98">
        <f t="shared" si="8"/>
        <v>0</v>
      </c>
      <c r="AD50" s="98">
        <f t="shared" si="8"/>
        <v>0</v>
      </c>
      <c r="AE50" s="98">
        <f t="shared" si="8"/>
        <v>0</v>
      </c>
      <c r="AF50" s="98">
        <f t="shared" si="8"/>
        <v>0</v>
      </c>
      <c r="AG50" s="98">
        <f t="shared" si="8"/>
        <v>0</v>
      </c>
    </row>
    <row r="51" spans="2:33" ht="12.75" x14ac:dyDescent="0.2">
      <c r="B51" s="522" t="str">
        <f>'Memoria Aporte FIA al Ejecutor'!C27</f>
        <v>Equipo Técnico 19: indicar nombre aquí</v>
      </c>
      <c r="C51" s="523"/>
      <c r="D51" s="207"/>
      <c r="E51" s="208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36">
        <f t="shared" si="7"/>
        <v>0</v>
      </c>
      <c r="U51" s="97">
        <v>4</v>
      </c>
      <c r="V51" s="98">
        <f t="shared" si="8"/>
        <v>0</v>
      </c>
      <c r="W51" s="98">
        <f t="shared" si="8"/>
        <v>0</v>
      </c>
      <c r="X51" s="98">
        <f t="shared" si="8"/>
        <v>0</v>
      </c>
      <c r="Y51" s="98">
        <f t="shared" si="8"/>
        <v>0</v>
      </c>
      <c r="Z51" s="98">
        <f t="shared" si="8"/>
        <v>0</v>
      </c>
      <c r="AA51" s="98">
        <f t="shared" si="8"/>
        <v>0</v>
      </c>
      <c r="AB51" s="98">
        <f t="shared" si="8"/>
        <v>0</v>
      </c>
      <c r="AC51" s="98">
        <f t="shared" si="8"/>
        <v>0</v>
      </c>
      <c r="AD51" s="98">
        <f t="shared" si="8"/>
        <v>0</v>
      </c>
      <c r="AE51" s="98">
        <f t="shared" si="8"/>
        <v>0</v>
      </c>
      <c r="AF51" s="98">
        <f t="shared" si="8"/>
        <v>0</v>
      </c>
      <c r="AG51" s="98">
        <f t="shared" si="8"/>
        <v>0</v>
      </c>
    </row>
    <row r="52" spans="2:33" ht="12.75" x14ac:dyDescent="0.2">
      <c r="B52" s="522" t="str">
        <f>'Memoria Aporte FIA al Ejecutor'!C28</f>
        <v>Equipo Técnico 20: indicar nombre aquí</v>
      </c>
      <c r="C52" s="523"/>
      <c r="D52" s="207"/>
      <c r="E52" s="208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36">
        <f t="shared" si="7"/>
        <v>0</v>
      </c>
      <c r="U52" s="97">
        <v>3</v>
      </c>
      <c r="V52" s="98">
        <f t="shared" si="8"/>
        <v>0</v>
      </c>
      <c r="W52" s="98">
        <f t="shared" si="8"/>
        <v>0</v>
      </c>
      <c r="X52" s="98">
        <f t="shared" si="8"/>
        <v>0</v>
      </c>
      <c r="Y52" s="98">
        <f t="shared" si="8"/>
        <v>0</v>
      </c>
      <c r="Z52" s="98">
        <f t="shared" si="8"/>
        <v>0</v>
      </c>
      <c r="AA52" s="98">
        <f t="shared" si="8"/>
        <v>0</v>
      </c>
      <c r="AB52" s="98">
        <f t="shared" si="8"/>
        <v>0</v>
      </c>
      <c r="AC52" s="98">
        <f t="shared" si="8"/>
        <v>0</v>
      </c>
      <c r="AD52" s="98">
        <f t="shared" si="8"/>
        <v>0</v>
      </c>
      <c r="AE52" s="98">
        <f t="shared" si="8"/>
        <v>0</v>
      </c>
      <c r="AF52" s="98">
        <f t="shared" si="8"/>
        <v>0</v>
      </c>
      <c r="AG52" s="98">
        <f t="shared" si="8"/>
        <v>0</v>
      </c>
    </row>
    <row r="53" spans="2:33" hidden="1" outlineLevel="1" x14ac:dyDescent="0.2">
      <c r="F53" s="101">
        <f>Q27+1</f>
        <v>44562</v>
      </c>
      <c r="G53" s="102">
        <f>F54+1</f>
        <v>44593</v>
      </c>
      <c r="H53" s="102">
        <f t="shared" ref="H53:Q53" si="9">G54+1</f>
        <v>44621</v>
      </c>
      <c r="I53" s="102">
        <f t="shared" si="9"/>
        <v>44652</v>
      </c>
      <c r="J53" s="102">
        <f t="shared" si="9"/>
        <v>44682</v>
      </c>
      <c r="K53" s="102">
        <f t="shared" si="9"/>
        <v>44713</v>
      </c>
      <c r="L53" s="102">
        <f t="shared" si="9"/>
        <v>44743</v>
      </c>
      <c r="M53" s="102">
        <f t="shared" si="9"/>
        <v>44774</v>
      </c>
      <c r="N53" s="102">
        <f t="shared" si="9"/>
        <v>44805</v>
      </c>
      <c r="O53" s="102">
        <f t="shared" si="9"/>
        <v>44835</v>
      </c>
      <c r="P53" s="102">
        <f t="shared" si="9"/>
        <v>44866</v>
      </c>
      <c r="Q53" s="102">
        <f t="shared" si="9"/>
        <v>44896</v>
      </c>
      <c r="U53" s="94">
        <v>2</v>
      </c>
      <c r="V53" s="103">
        <f>F53</f>
        <v>44562</v>
      </c>
      <c r="W53" s="103">
        <f t="shared" ref="W53:AG53" si="10">G53</f>
        <v>44593</v>
      </c>
      <c r="X53" s="103">
        <f t="shared" si="10"/>
        <v>44621</v>
      </c>
      <c r="Y53" s="103">
        <f t="shared" si="10"/>
        <v>44652</v>
      </c>
      <c r="Z53" s="103">
        <f t="shared" si="10"/>
        <v>44682</v>
      </c>
      <c r="AA53" s="103">
        <f t="shared" si="10"/>
        <v>44713</v>
      </c>
      <c r="AB53" s="103">
        <f t="shared" si="10"/>
        <v>44743</v>
      </c>
      <c r="AC53" s="103">
        <f t="shared" si="10"/>
        <v>44774</v>
      </c>
      <c r="AD53" s="103">
        <f t="shared" si="10"/>
        <v>44805</v>
      </c>
      <c r="AE53" s="103">
        <f t="shared" si="10"/>
        <v>44835</v>
      </c>
      <c r="AF53" s="103">
        <f t="shared" si="10"/>
        <v>44866</v>
      </c>
      <c r="AG53" s="103">
        <f t="shared" si="10"/>
        <v>44896</v>
      </c>
    </row>
    <row r="54" spans="2:33" hidden="1" outlineLevel="1" x14ac:dyDescent="0.2">
      <c r="C54" s="91"/>
      <c r="F54" s="101">
        <f>EDATE(F53,1)-1</f>
        <v>44592</v>
      </c>
      <c r="G54" s="101">
        <f>EDATE(G53,1)-1</f>
        <v>44620</v>
      </c>
      <c r="H54" s="101">
        <f t="shared" ref="H54:Q54" si="11">EDATE(H53,1)-1</f>
        <v>44651</v>
      </c>
      <c r="I54" s="101">
        <f t="shared" si="11"/>
        <v>44681</v>
      </c>
      <c r="J54" s="101">
        <f t="shared" si="11"/>
        <v>44712</v>
      </c>
      <c r="K54" s="101">
        <f t="shared" si="11"/>
        <v>44742</v>
      </c>
      <c r="L54" s="101">
        <f t="shared" si="11"/>
        <v>44773</v>
      </c>
      <c r="M54" s="101">
        <f t="shared" si="11"/>
        <v>44804</v>
      </c>
      <c r="N54" s="101">
        <f t="shared" si="11"/>
        <v>44834</v>
      </c>
      <c r="O54" s="101">
        <f t="shared" si="11"/>
        <v>44865</v>
      </c>
      <c r="P54" s="101">
        <f t="shared" si="11"/>
        <v>44895</v>
      </c>
      <c r="Q54" s="101">
        <f t="shared" si="11"/>
        <v>44926</v>
      </c>
    </row>
    <row r="55" spans="2:33" s="106" customFormat="1" collapsed="1" x14ac:dyDescent="0.2">
      <c r="C55" s="107"/>
      <c r="E55" s="108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</row>
    <row r="56" spans="2:33" ht="12.75" customHeight="1" x14ac:dyDescent="0.2">
      <c r="B56" s="107"/>
      <c r="C56" s="91"/>
      <c r="F56" s="534" t="s">
        <v>164</v>
      </c>
      <c r="G56" s="535"/>
      <c r="H56" s="535"/>
      <c r="I56" s="535"/>
      <c r="J56" s="535"/>
      <c r="K56" s="535"/>
      <c r="L56" s="535"/>
      <c r="M56" s="535"/>
      <c r="N56" s="535"/>
      <c r="O56" s="535"/>
      <c r="P56" s="535"/>
      <c r="Q56" s="536"/>
      <c r="R56" s="537" t="s">
        <v>85</v>
      </c>
    </row>
    <row r="57" spans="2:33" x14ac:dyDescent="0.2">
      <c r="B57" s="204" t="s">
        <v>71</v>
      </c>
      <c r="C57" s="205">
        <f>C30+1</f>
        <v>2023</v>
      </c>
      <c r="D57" s="201" t="s">
        <v>72</v>
      </c>
      <c r="E57" s="202" t="s">
        <v>162</v>
      </c>
      <c r="F57" s="203" t="s">
        <v>73</v>
      </c>
      <c r="G57" s="203" t="s">
        <v>74</v>
      </c>
      <c r="H57" s="203" t="s">
        <v>75</v>
      </c>
      <c r="I57" s="203" t="s">
        <v>76</v>
      </c>
      <c r="J57" s="203" t="s">
        <v>77</v>
      </c>
      <c r="K57" s="203" t="s">
        <v>78</v>
      </c>
      <c r="L57" s="203" t="s">
        <v>79</v>
      </c>
      <c r="M57" s="203" t="s">
        <v>80</v>
      </c>
      <c r="N57" s="203" t="s">
        <v>81</v>
      </c>
      <c r="O57" s="203" t="s">
        <v>82</v>
      </c>
      <c r="P57" s="203" t="s">
        <v>83</v>
      </c>
      <c r="Q57" s="203" t="s">
        <v>84</v>
      </c>
      <c r="R57" s="537"/>
    </row>
    <row r="58" spans="2:33" ht="12.75" x14ac:dyDescent="0.2">
      <c r="B58" s="522" t="str">
        <f>'Memoria Aporte FIA al Ejecutor'!C7</f>
        <v>Coordinador Principal: indicar nombre aquí</v>
      </c>
      <c r="C58" s="523"/>
      <c r="D58" s="207"/>
      <c r="E58" s="208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36">
        <f>SUM(F58:Q58)</f>
        <v>0</v>
      </c>
      <c r="U58" s="97">
        <v>24</v>
      </c>
      <c r="V58" s="98">
        <f t="shared" ref="V58:AG73" si="12">IF(ISBLANK(F58)=TRUE,0,1)</f>
        <v>0</v>
      </c>
      <c r="W58" s="98">
        <f t="shared" si="12"/>
        <v>0</v>
      </c>
      <c r="X58" s="98">
        <f t="shared" si="12"/>
        <v>0</v>
      </c>
      <c r="Y58" s="98">
        <f t="shared" si="12"/>
        <v>0</v>
      </c>
      <c r="Z58" s="98">
        <f t="shared" si="12"/>
        <v>0</v>
      </c>
      <c r="AA58" s="98">
        <f t="shared" si="12"/>
        <v>0</v>
      </c>
      <c r="AB58" s="98">
        <f t="shared" si="12"/>
        <v>0</v>
      </c>
      <c r="AC58" s="98">
        <f t="shared" si="12"/>
        <v>0</v>
      </c>
      <c r="AD58" s="98">
        <f t="shared" si="12"/>
        <v>0</v>
      </c>
      <c r="AE58" s="98">
        <f t="shared" si="12"/>
        <v>0</v>
      </c>
      <c r="AF58" s="98">
        <f t="shared" si="12"/>
        <v>0</v>
      </c>
      <c r="AG58" s="98">
        <f t="shared" si="12"/>
        <v>0</v>
      </c>
    </row>
    <row r="59" spans="2:33" ht="12.75" x14ac:dyDescent="0.2">
      <c r="B59" s="522" t="str">
        <f>'Memoria Aporte FIA al Ejecutor'!C8</f>
        <v>Coordinador Alterno: indicar nombre aquí</v>
      </c>
      <c r="C59" s="523"/>
      <c r="D59" s="207"/>
      <c r="E59" s="208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36">
        <f t="shared" ref="R59:R79" si="13">SUM(F59:Q59)</f>
        <v>0</v>
      </c>
      <c r="U59" s="97">
        <v>23</v>
      </c>
      <c r="V59" s="98">
        <f t="shared" si="12"/>
        <v>0</v>
      </c>
      <c r="W59" s="98">
        <f t="shared" si="12"/>
        <v>0</v>
      </c>
      <c r="X59" s="98">
        <f t="shared" si="12"/>
        <v>0</v>
      </c>
      <c r="Y59" s="98">
        <f t="shared" si="12"/>
        <v>0</v>
      </c>
      <c r="Z59" s="98">
        <f t="shared" si="12"/>
        <v>0</v>
      </c>
      <c r="AA59" s="98">
        <f t="shared" si="12"/>
        <v>0</v>
      </c>
      <c r="AB59" s="98">
        <f t="shared" si="12"/>
        <v>0</v>
      </c>
      <c r="AC59" s="98">
        <f t="shared" si="12"/>
        <v>0</v>
      </c>
      <c r="AD59" s="98">
        <f t="shared" si="12"/>
        <v>0</v>
      </c>
      <c r="AE59" s="98">
        <f t="shared" si="12"/>
        <v>0</v>
      </c>
      <c r="AF59" s="98">
        <f t="shared" si="12"/>
        <v>0</v>
      </c>
      <c r="AG59" s="98">
        <f t="shared" si="12"/>
        <v>0</v>
      </c>
    </row>
    <row r="60" spans="2:33" ht="12.75" x14ac:dyDescent="0.2">
      <c r="B60" s="522" t="str">
        <f>'Memoria Aporte FIA al Ejecutor'!C9</f>
        <v>Equipo Técnico 1: indicar nombre aquí</v>
      </c>
      <c r="C60" s="523"/>
      <c r="D60" s="207"/>
      <c r="E60" s="208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36">
        <f t="shared" si="13"/>
        <v>0</v>
      </c>
      <c r="U60" s="97">
        <v>22</v>
      </c>
      <c r="V60" s="98">
        <f t="shared" si="12"/>
        <v>0</v>
      </c>
      <c r="W60" s="98">
        <f t="shared" si="12"/>
        <v>0</v>
      </c>
      <c r="X60" s="98">
        <f t="shared" si="12"/>
        <v>0</v>
      </c>
      <c r="Y60" s="98">
        <f t="shared" si="12"/>
        <v>0</v>
      </c>
      <c r="Z60" s="98">
        <f t="shared" si="12"/>
        <v>0</v>
      </c>
      <c r="AA60" s="98">
        <f t="shared" si="12"/>
        <v>0</v>
      </c>
      <c r="AB60" s="98">
        <f t="shared" si="12"/>
        <v>0</v>
      </c>
      <c r="AC60" s="98">
        <f t="shared" si="12"/>
        <v>0</v>
      </c>
      <c r="AD60" s="98">
        <f t="shared" si="12"/>
        <v>0</v>
      </c>
      <c r="AE60" s="98">
        <f t="shared" si="12"/>
        <v>0</v>
      </c>
      <c r="AF60" s="98">
        <f t="shared" si="12"/>
        <v>0</v>
      </c>
      <c r="AG60" s="98">
        <f t="shared" si="12"/>
        <v>0</v>
      </c>
    </row>
    <row r="61" spans="2:33" ht="12.75" x14ac:dyDescent="0.2">
      <c r="B61" s="522" t="str">
        <f>'Memoria Aporte FIA al Ejecutor'!C10</f>
        <v>Equipo Técnico 2: indicar nombre aquí</v>
      </c>
      <c r="C61" s="523"/>
      <c r="D61" s="207"/>
      <c r="E61" s="208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36">
        <f t="shared" si="13"/>
        <v>0</v>
      </c>
      <c r="U61" s="97">
        <v>21</v>
      </c>
      <c r="V61" s="98">
        <f t="shared" si="12"/>
        <v>0</v>
      </c>
      <c r="W61" s="98">
        <f t="shared" si="12"/>
        <v>0</v>
      </c>
      <c r="X61" s="98">
        <f t="shared" si="12"/>
        <v>0</v>
      </c>
      <c r="Y61" s="98">
        <f t="shared" si="12"/>
        <v>0</v>
      </c>
      <c r="Z61" s="98">
        <f t="shared" si="12"/>
        <v>0</v>
      </c>
      <c r="AA61" s="98">
        <f t="shared" si="12"/>
        <v>0</v>
      </c>
      <c r="AB61" s="98">
        <f t="shared" si="12"/>
        <v>0</v>
      </c>
      <c r="AC61" s="98">
        <f t="shared" si="12"/>
        <v>0</v>
      </c>
      <c r="AD61" s="98">
        <f t="shared" si="12"/>
        <v>0</v>
      </c>
      <c r="AE61" s="98">
        <f t="shared" si="12"/>
        <v>0</v>
      </c>
      <c r="AF61" s="98">
        <f t="shared" si="12"/>
        <v>0</v>
      </c>
      <c r="AG61" s="98">
        <f t="shared" si="12"/>
        <v>0</v>
      </c>
    </row>
    <row r="62" spans="2:33" ht="12.75" x14ac:dyDescent="0.2">
      <c r="B62" s="522" t="str">
        <f>'Memoria Aporte FIA al Ejecutor'!C11</f>
        <v>Equipo Técnico 3: indicar nombre aquí</v>
      </c>
      <c r="C62" s="523"/>
      <c r="D62" s="207"/>
      <c r="E62" s="208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36">
        <f t="shared" si="13"/>
        <v>0</v>
      </c>
      <c r="U62" s="97">
        <v>20</v>
      </c>
      <c r="V62" s="98">
        <f t="shared" si="12"/>
        <v>0</v>
      </c>
      <c r="W62" s="98">
        <f t="shared" si="12"/>
        <v>0</v>
      </c>
      <c r="X62" s="98">
        <f t="shared" si="12"/>
        <v>0</v>
      </c>
      <c r="Y62" s="98">
        <f t="shared" si="12"/>
        <v>0</v>
      </c>
      <c r="Z62" s="98">
        <f t="shared" si="12"/>
        <v>0</v>
      </c>
      <c r="AA62" s="98">
        <f t="shared" si="12"/>
        <v>0</v>
      </c>
      <c r="AB62" s="98">
        <f t="shared" si="12"/>
        <v>0</v>
      </c>
      <c r="AC62" s="98">
        <f t="shared" si="12"/>
        <v>0</v>
      </c>
      <c r="AD62" s="98">
        <f t="shared" si="12"/>
        <v>0</v>
      </c>
      <c r="AE62" s="98">
        <f t="shared" si="12"/>
        <v>0</v>
      </c>
      <c r="AF62" s="98">
        <f t="shared" si="12"/>
        <v>0</v>
      </c>
      <c r="AG62" s="98">
        <f t="shared" si="12"/>
        <v>0</v>
      </c>
    </row>
    <row r="63" spans="2:33" ht="12.75" x14ac:dyDescent="0.2">
      <c r="B63" s="522" t="str">
        <f>'Memoria Aporte FIA al Ejecutor'!C12</f>
        <v>Equipo Técnico 4: indicar nombre aquí</v>
      </c>
      <c r="C63" s="523"/>
      <c r="D63" s="207"/>
      <c r="E63" s="208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36">
        <f t="shared" si="13"/>
        <v>0</v>
      </c>
      <c r="U63" s="97">
        <v>19</v>
      </c>
      <c r="V63" s="98">
        <f t="shared" si="12"/>
        <v>0</v>
      </c>
      <c r="W63" s="98">
        <f t="shared" si="12"/>
        <v>0</v>
      </c>
      <c r="X63" s="98">
        <f t="shared" si="12"/>
        <v>0</v>
      </c>
      <c r="Y63" s="98">
        <f t="shared" si="12"/>
        <v>0</v>
      </c>
      <c r="Z63" s="98">
        <f t="shared" si="12"/>
        <v>0</v>
      </c>
      <c r="AA63" s="98">
        <f t="shared" si="12"/>
        <v>0</v>
      </c>
      <c r="AB63" s="98">
        <f t="shared" si="12"/>
        <v>0</v>
      </c>
      <c r="AC63" s="98">
        <f t="shared" si="12"/>
        <v>0</v>
      </c>
      <c r="AD63" s="98">
        <f t="shared" si="12"/>
        <v>0</v>
      </c>
      <c r="AE63" s="98">
        <f t="shared" si="12"/>
        <v>0</v>
      </c>
      <c r="AF63" s="98">
        <f t="shared" si="12"/>
        <v>0</v>
      </c>
      <c r="AG63" s="98">
        <f t="shared" si="12"/>
        <v>0</v>
      </c>
    </row>
    <row r="64" spans="2:33" ht="12.75" x14ac:dyDescent="0.2">
      <c r="B64" s="522" t="str">
        <f>'Memoria Aporte FIA al Ejecutor'!C13</f>
        <v>Equipo Técnico 5: indicar nombre aquí</v>
      </c>
      <c r="C64" s="523"/>
      <c r="D64" s="207"/>
      <c r="E64" s="208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36">
        <f t="shared" si="13"/>
        <v>0</v>
      </c>
      <c r="U64" s="97">
        <v>18</v>
      </c>
      <c r="V64" s="98">
        <f t="shared" si="12"/>
        <v>0</v>
      </c>
      <c r="W64" s="98">
        <f t="shared" si="12"/>
        <v>0</v>
      </c>
      <c r="X64" s="98">
        <f t="shared" si="12"/>
        <v>0</v>
      </c>
      <c r="Y64" s="98">
        <f t="shared" si="12"/>
        <v>0</v>
      </c>
      <c r="Z64" s="98">
        <f t="shared" si="12"/>
        <v>0</v>
      </c>
      <c r="AA64" s="98">
        <f t="shared" si="12"/>
        <v>0</v>
      </c>
      <c r="AB64" s="98">
        <f t="shared" si="12"/>
        <v>0</v>
      </c>
      <c r="AC64" s="98">
        <f t="shared" si="12"/>
        <v>0</v>
      </c>
      <c r="AD64" s="98">
        <f t="shared" si="12"/>
        <v>0</v>
      </c>
      <c r="AE64" s="98">
        <f t="shared" si="12"/>
        <v>0</v>
      </c>
      <c r="AF64" s="98">
        <f t="shared" si="12"/>
        <v>0</v>
      </c>
      <c r="AG64" s="98">
        <f t="shared" si="12"/>
        <v>0</v>
      </c>
    </row>
    <row r="65" spans="2:33" ht="12.75" x14ac:dyDescent="0.2">
      <c r="B65" s="522" t="str">
        <f>'Memoria Aporte FIA al Ejecutor'!C14</f>
        <v>Equipo Técnico 6: indicar nombre aquí</v>
      </c>
      <c r="C65" s="523"/>
      <c r="D65" s="207"/>
      <c r="E65" s="208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36">
        <f t="shared" si="13"/>
        <v>0</v>
      </c>
      <c r="U65" s="97">
        <v>17</v>
      </c>
      <c r="V65" s="98">
        <f t="shared" si="12"/>
        <v>0</v>
      </c>
      <c r="W65" s="98">
        <f t="shared" si="12"/>
        <v>0</v>
      </c>
      <c r="X65" s="98">
        <f t="shared" si="12"/>
        <v>0</v>
      </c>
      <c r="Y65" s="98">
        <f t="shared" si="12"/>
        <v>0</v>
      </c>
      <c r="Z65" s="98">
        <f t="shared" si="12"/>
        <v>0</v>
      </c>
      <c r="AA65" s="98">
        <f t="shared" si="12"/>
        <v>0</v>
      </c>
      <c r="AB65" s="98">
        <f t="shared" si="12"/>
        <v>0</v>
      </c>
      <c r="AC65" s="98">
        <f t="shared" si="12"/>
        <v>0</v>
      </c>
      <c r="AD65" s="98">
        <f t="shared" si="12"/>
        <v>0</v>
      </c>
      <c r="AE65" s="98">
        <f t="shared" si="12"/>
        <v>0</v>
      </c>
      <c r="AF65" s="98">
        <f t="shared" si="12"/>
        <v>0</v>
      </c>
      <c r="AG65" s="98">
        <f t="shared" si="12"/>
        <v>0</v>
      </c>
    </row>
    <row r="66" spans="2:33" ht="12.75" x14ac:dyDescent="0.2">
      <c r="B66" s="522" t="str">
        <f>'Memoria Aporte FIA al Ejecutor'!C15</f>
        <v>Equipo Técnico 7: indicar nombre aquí</v>
      </c>
      <c r="C66" s="523"/>
      <c r="D66" s="207"/>
      <c r="E66" s="208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36">
        <f t="shared" si="13"/>
        <v>0</v>
      </c>
      <c r="U66" s="97">
        <v>16</v>
      </c>
      <c r="V66" s="98">
        <f t="shared" si="12"/>
        <v>0</v>
      </c>
      <c r="W66" s="98">
        <f t="shared" si="12"/>
        <v>0</v>
      </c>
      <c r="X66" s="98">
        <f t="shared" si="12"/>
        <v>0</v>
      </c>
      <c r="Y66" s="98">
        <f t="shared" si="12"/>
        <v>0</v>
      </c>
      <c r="Z66" s="98">
        <f t="shared" si="12"/>
        <v>0</v>
      </c>
      <c r="AA66" s="98">
        <f t="shared" si="12"/>
        <v>0</v>
      </c>
      <c r="AB66" s="98">
        <f t="shared" si="12"/>
        <v>0</v>
      </c>
      <c r="AC66" s="98">
        <f t="shared" si="12"/>
        <v>0</v>
      </c>
      <c r="AD66" s="98">
        <f t="shared" si="12"/>
        <v>0</v>
      </c>
      <c r="AE66" s="98">
        <f t="shared" si="12"/>
        <v>0</v>
      </c>
      <c r="AF66" s="98">
        <f t="shared" si="12"/>
        <v>0</v>
      </c>
      <c r="AG66" s="98">
        <f t="shared" si="12"/>
        <v>0</v>
      </c>
    </row>
    <row r="67" spans="2:33" ht="12.75" x14ac:dyDescent="0.2">
      <c r="B67" s="522" t="str">
        <f>'Memoria Aporte FIA al Ejecutor'!C16</f>
        <v>Equipo Técnico 8: indicar nombre aquí</v>
      </c>
      <c r="C67" s="523"/>
      <c r="D67" s="207"/>
      <c r="E67" s="208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36">
        <f t="shared" si="13"/>
        <v>0</v>
      </c>
      <c r="U67" s="97">
        <v>15</v>
      </c>
      <c r="V67" s="98">
        <f t="shared" si="12"/>
        <v>0</v>
      </c>
      <c r="W67" s="98">
        <f t="shared" si="12"/>
        <v>0</v>
      </c>
      <c r="X67" s="98">
        <f t="shared" si="12"/>
        <v>0</v>
      </c>
      <c r="Y67" s="98">
        <f t="shared" si="12"/>
        <v>0</v>
      </c>
      <c r="Z67" s="98">
        <f t="shared" si="12"/>
        <v>0</v>
      </c>
      <c r="AA67" s="98">
        <f t="shared" si="12"/>
        <v>0</v>
      </c>
      <c r="AB67" s="98">
        <f t="shared" si="12"/>
        <v>0</v>
      </c>
      <c r="AC67" s="98">
        <f t="shared" si="12"/>
        <v>0</v>
      </c>
      <c r="AD67" s="98">
        <f t="shared" si="12"/>
        <v>0</v>
      </c>
      <c r="AE67" s="98">
        <f t="shared" si="12"/>
        <v>0</v>
      </c>
      <c r="AF67" s="98">
        <f t="shared" si="12"/>
        <v>0</v>
      </c>
      <c r="AG67" s="98">
        <f t="shared" si="12"/>
        <v>0</v>
      </c>
    </row>
    <row r="68" spans="2:33" ht="12.75" x14ac:dyDescent="0.2">
      <c r="B68" s="522" t="str">
        <f>'Memoria Aporte FIA al Ejecutor'!C17</f>
        <v>Equipo Técnico 9: indicar nombre aquí</v>
      </c>
      <c r="C68" s="523"/>
      <c r="D68" s="207"/>
      <c r="E68" s="208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36">
        <f t="shared" si="13"/>
        <v>0</v>
      </c>
      <c r="U68" s="97">
        <v>14</v>
      </c>
      <c r="V68" s="98">
        <f t="shared" si="12"/>
        <v>0</v>
      </c>
      <c r="W68" s="98">
        <f t="shared" si="12"/>
        <v>0</v>
      </c>
      <c r="X68" s="98">
        <f t="shared" si="12"/>
        <v>0</v>
      </c>
      <c r="Y68" s="98">
        <f t="shared" si="12"/>
        <v>0</v>
      </c>
      <c r="Z68" s="98">
        <f t="shared" si="12"/>
        <v>0</v>
      </c>
      <c r="AA68" s="98">
        <f t="shared" si="12"/>
        <v>0</v>
      </c>
      <c r="AB68" s="98">
        <f t="shared" si="12"/>
        <v>0</v>
      </c>
      <c r="AC68" s="98">
        <f t="shared" si="12"/>
        <v>0</v>
      </c>
      <c r="AD68" s="98">
        <f t="shared" si="12"/>
        <v>0</v>
      </c>
      <c r="AE68" s="98">
        <f t="shared" si="12"/>
        <v>0</v>
      </c>
      <c r="AF68" s="98">
        <f t="shared" si="12"/>
        <v>0</v>
      </c>
      <c r="AG68" s="98">
        <f t="shared" si="12"/>
        <v>0</v>
      </c>
    </row>
    <row r="69" spans="2:33" ht="12.75" x14ac:dyDescent="0.2">
      <c r="B69" s="522" t="str">
        <f>'Memoria Aporte FIA al Ejecutor'!C18</f>
        <v>Equipo Técnico 10: indicar nombre aquí</v>
      </c>
      <c r="C69" s="523"/>
      <c r="D69" s="207"/>
      <c r="E69" s="208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36">
        <f t="shared" si="13"/>
        <v>0</v>
      </c>
      <c r="U69" s="97">
        <v>13</v>
      </c>
      <c r="V69" s="98">
        <f t="shared" si="12"/>
        <v>0</v>
      </c>
      <c r="W69" s="98">
        <f t="shared" si="12"/>
        <v>0</v>
      </c>
      <c r="X69" s="98">
        <f t="shared" si="12"/>
        <v>0</v>
      </c>
      <c r="Y69" s="98">
        <f t="shared" si="12"/>
        <v>0</v>
      </c>
      <c r="Z69" s="98">
        <f t="shared" si="12"/>
        <v>0</v>
      </c>
      <c r="AA69" s="98">
        <f t="shared" si="12"/>
        <v>0</v>
      </c>
      <c r="AB69" s="98">
        <f t="shared" si="12"/>
        <v>0</v>
      </c>
      <c r="AC69" s="98">
        <f t="shared" si="12"/>
        <v>0</v>
      </c>
      <c r="AD69" s="98">
        <f t="shared" si="12"/>
        <v>0</v>
      </c>
      <c r="AE69" s="98">
        <f t="shared" si="12"/>
        <v>0</v>
      </c>
      <c r="AF69" s="98">
        <f t="shared" si="12"/>
        <v>0</v>
      </c>
      <c r="AG69" s="98">
        <f t="shared" si="12"/>
        <v>0</v>
      </c>
    </row>
    <row r="70" spans="2:33" ht="12.75" x14ac:dyDescent="0.2">
      <c r="B70" s="522" t="str">
        <f>'Memoria Aporte FIA al Ejecutor'!C19</f>
        <v>Equipo Técnico 11: indicar nombre aquí</v>
      </c>
      <c r="C70" s="523"/>
      <c r="D70" s="207"/>
      <c r="E70" s="208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36">
        <f t="shared" si="13"/>
        <v>0</v>
      </c>
      <c r="U70" s="97">
        <v>12</v>
      </c>
      <c r="V70" s="98">
        <f t="shared" si="12"/>
        <v>0</v>
      </c>
      <c r="W70" s="98">
        <f t="shared" si="12"/>
        <v>0</v>
      </c>
      <c r="X70" s="98">
        <f t="shared" si="12"/>
        <v>0</v>
      </c>
      <c r="Y70" s="98">
        <f t="shared" si="12"/>
        <v>0</v>
      </c>
      <c r="Z70" s="98">
        <f t="shared" si="12"/>
        <v>0</v>
      </c>
      <c r="AA70" s="98">
        <f t="shared" si="12"/>
        <v>0</v>
      </c>
      <c r="AB70" s="98">
        <f t="shared" si="12"/>
        <v>0</v>
      </c>
      <c r="AC70" s="98">
        <f t="shared" si="12"/>
        <v>0</v>
      </c>
      <c r="AD70" s="98">
        <f t="shared" si="12"/>
        <v>0</v>
      </c>
      <c r="AE70" s="98">
        <f t="shared" si="12"/>
        <v>0</v>
      </c>
      <c r="AF70" s="98">
        <f t="shared" si="12"/>
        <v>0</v>
      </c>
      <c r="AG70" s="98">
        <f t="shared" si="12"/>
        <v>0</v>
      </c>
    </row>
    <row r="71" spans="2:33" ht="12.75" x14ac:dyDescent="0.2">
      <c r="B71" s="522" t="str">
        <f>'Memoria Aporte FIA al Ejecutor'!C20</f>
        <v>Equipo Técnico 12: indicar nombre aquí</v>
      </c>
      <c r="C71" s="523"/>
      <c r="D71" s="207"/>
      <c r="E71" s="208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36">
        <f t="shared" si="13"/>
        <v>0</v>
      </c>
      <c r="U71" s="97">
        <v>11</v>
      </c>
      <c r="V71" s="98">
        <f t="shared" si="12"/>
        <v>0</v>
      </c>
      <c r="W71" s="98">
        <f t="shared" si="12"/>
        <v>0</v>
      </c>
      <c r="X71" s="98">
        <f t="shared" si="12"/>
        <v>0</v>
      </c>
      <c r="Y71" s="98">
        <f t="shared" si="12"/>
        <v>0</v>
      </c>
      <c r="Z71" s="98">
        <f t="shared" si="12"/>
        <v>0</v>
      </c>
      <c r="AA71" s="98">
        <f t="shared" si="12"/>
        <v>0</v>
      </c>
      <c r="AB71" s="98">
        <f t="shared" si="12"/>
        <v>0</v>
      </c>
      <c r="AC71" s="98">
        <f t="shared" si="12"/>
        <v>0</v>
      </c>
      <c r="AD71" s="98">
        <f t="shared" si="12"/>
        <v>0</v>
      </c>
      <c r="AE71" s="98">
        <f t="shared" si="12"/>
        <v>0</v>
      </c>
      <c r="AF71" s="98">
        <f t="shared" si="12"/>
        <v>0</v>
      </c>
      <c r="AG71" s="98">
        <f t="shared" si="12"/>
        <v>0</v>
      </c>
    </row>
    <row r="72" spans="2:33" ht="12.75" x14ac:dyDescent="0.2">
      <c r="B72" s="522" t="str">
        <f>'Memoria Aporte FIA al Ejecutor'!C21</f>
        <v>Equipo Técnico 13: indicar nombre aquí</v>
      </c>
      <c r="C72" s="523"/>
      <c r="D72" s="207"/>
      <c r="E72" s="208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36">
        <f t="shared" si="13"/>
        <v>0</v>
      </c>
      <c r="U72" s="97">
        <v>10</v>
      </c>
      <c r="V72" s="98">
        <f t="shared" si="12"/>
        <v>0</v>
      </c>
      <c r="W72" s="98">
        <f t="shared" si="12"/>
        <v>0</v>
      </c>
      <c r="X72" s="98">
        <f t="shared" si="12"/>
        <v>0</v>
      </c>
      <c r="Y72" s="98">
        <f t="shared" si="12"/>
        <v>0</v>
      </c>
      <c r="Z72" s="98">
        <f t="shared" si="12"/>
        <v>0</v>
      </c>
      <c r="AA72" s="98">
        <f t="shared" si="12"/>
        <v>0</v>
      </c>
      <c r="AB72" s="98">
        <f t="shared" si="12"/>
        <v>0</v>
      </c>
      <c r="AC72" s="98">
        <f t="shared" si="12"/>
        <v>0</v>
      </c>
      <c r="AD72" s="98">
        <f t="shared" si="12"/>
        <v>0</v>
      </c>
      <c r="AE72" s="98">
        <f t="shared" si="12"/>
        <v>0</v>
      </c>
      <c r="AF72" s="98">
        <f t="shared" si="12"/>
        <v>0</v>
      </c>
      <c r="AG72" s="98">
        <f t="shared" si="12"/>
        <v>0</v>
      </c>
    </row>
    <row r="73" spans="2:33" ht="12.75" x14ac:dyDescent="0.2">
      <c r="B73" s="522" t="str">
        <f>'Memoria Aporte FIA al Ejecutor'!C22</f>
        <v>Equipo Técnico 14: indicar nombre aquí</v>
      </c>
      <c r="C73" s="523"/>
      <c r="D73" s="207"/>
      <c r="E73" s="208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36">
        <f t="shared" si="13"/>
        <v>0</v>
      </c>
      <c r="U73" s="97">
        <v>9</v>
      </c>
      <c r="V73" s="98">
        <f t="shared" si="12"/>
        <v>0</v>
      </c>
      <c r="W73" s="98">
        <f t="shared" si="12"/>
        <v>0</v>
      </c>
      <c r="X73" s="98">
        <f t="shared" si="12"/>
        <v>0</v>
      </c>
      <c r="Y73" s="98">
        <f t="shared" si="12"/>
        <v>0</v>
      </c>
      <c r="Z73" s="98">
        <f t="shared" si="12"/>
        <v>0</v>
      </c>
      <c r="AA73" s="98">
        <f t="shared" si="12"/>
        <v>0</v>
      </c>
      <c r="AB73" s="98">
        <f t="shared" si="12"/>
        <v>0</v>
      </c>
      <c r="AC73" s="98">
        <f t="shared" si="12"/>
        <v>0</v>
      </c>
      <c r="AD73" s="98">
        <f t="shared" si="12"/>
        <v>0</v>
      </c>
      <c r="AE73" s="98">
        <f t="shared" si="12"/>
        <v>0</v>
      </c>
      <c r="AF73" s="98">
        <f t="shared" si="12"/>
        <v>0</v>
      </c>
      <c r="AG73" s="98">
        <f t="shared" si="12"/>
        <v>0</v>
      </c>
    </row>
    <row r="74" spans="2:33" ht="12.75" x14ac:dyDescent="0.2">
      <c r="B74" s="522" t="str">
        <f>'Memoria Aporte FIA al Ejecutor'!C23</f>
        <v>Equipo Técnico 15: indicar nombre aquí</v>
      </c>
      <c r="C74" s="523"/>
      <c r="D74" s="207"/>
      <c r="E74" s="208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36">
        <f t="shared" si="13"/>
        <v>0</v>
      </c>
      <c r="U74" s="97">
        <v>8</v>
      </c>
      <c r="V74" s="98">
        <f t="shared" ref="V74:AG79" si="14">IF(ISBLANK(F74)=TRUE,0,1)</f>
        <v>0</v>
      </c>
      <c r="W74" s="98">
        <f t="shared" si="14"/>
        <v>0</v>
      </c>
      <c r="X74" s="98">
        <f t="shared" si="14"/>
        <v>0</v>
      </c>
      <c r="Y74" s="98">
        <f t="shared" si="14"/>
        <v>0</v>
      </c>
      <c r="Z74" s="98">
        <f t="shared" si="14"/>
        <v>0</v>
      </c>
      <c r="AA74" s="98">
        <f t="shared" si="14"/>
        <v>0</v>
      </c>
      <c r="AB74" s="98">
        <f t="shared" si="14"/>
        <v>0</v>
      </c>
      <c r="AC74" s="98">
        <f t="shared" si="14"/>
        <v>0</v>
      </c>
      <c r="AD74" s="98">
        <f t="shared" si="14"/>
        <v>0</v>
      </c>
      <c r="AE74" s="98">
        <f t="shared" si="14"/>
        <v>0</v>
      </c>
      <c r="AF74" s="98">
        <f t="shared" si="14"/>
        <v>0</v>
      </c>
      <c r="AG74" s="98">
        <f t="shared" si="14"/>
        <v>0</v>
      </c>
    </row>
    <row r="75" spans="2:33" ht="12.75" x14ac:dyDescent="0.2">
      <c r="B75" s="522" t="str">
        <f>'Memoria Aporte FIA al Ejecutor'!C24</f>
        <v>Equipo Técnico 16: indicar nombre aquí</v>
      </c>
      <c r="C75" s="523"/>
      <c r="D75" s="207"/>
      <c r="E75" s="208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36">
        <f t="shared" si="13"/>
        <v>0</v>
      </c>
      <c r="U75" s="97">
        <v>7</v>
      </c>
      <c r="V75" s="98">
        <f t="shared" si="14"/>
        <v>0</v>
      </c>
      <c r="W75" s="98">
        <f t="shared" si="14"/>
        <v>0</v>
      </c>
      <c r="X75" s="98">
        <f t="shared" si="14"/>
        <v>0</v>
      </c>
      <c r="Y75" s="98">
        <f t="shared" si="14"/>
        <v>0</v>
      </c>
      <c r="Z75" s="98">
        <f t="shared" si="14"/>
        <v>0</v>
      </c>
      <c r="AA75" s="98">
        <f t="shared" si="14"/>
        <v>0</v>
      </c>
      <c r="AB75" s="98">
        <f t="shared" si="14"/>
        <v>0</v>
      </c>
      <c r="AC75" s="98">
        <f t="shared" si="14"/>
        <v>0</v>
      </c>
      <c r="AD75" s="98">
        <f t="shared" si="14"/>
        <v>0</v>
      </c>
      <c r="AE75" s="98">
        <f t="shared" si="14"/>
        <v>0</v>
      </c>
      <c r="AF75" s="98">
        <f t="shared" si="14"/>
        <v>0</v>
      </c>
      <c r="AG75" s="98">
        <f t="shared" si="14"/>
        <v>0</v>
      </c>
    </row>
    <row r="76" spans="2:33" ht="12.75" x14ac:dyDescent="0.2">
      <c r="B76" s="522" t="str">
        <f>'Memoria Aporte FIA al Ejecutor'!C25</f>
        <v>Equipo Técnico 17: indicar nombre aquí</v>
      </c>
      <c r="C76" s="523"/>
      <c r="D76" s="207"/>
      <c r="E76" s="208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36">
        <f t="shared" si="13"/>
        <v>0</v>
      </c>
      <c r="U76" s="97">
        <v>6</v>
      </c>
      <c r="V76" s="98">
        <f t="shared" si="14"/>
        <v>0</v>
      </c>
      <c r="W76" s="98">
        <f t="shared" si="14"/>
        <v>0</v>
      </c>
      <c r="X76" s="98">
        <f t="shared" si="14"/>
        <v>0</v>
      </c>
      <c r="Y76" s="98">
        <f t="shared" si="14"/>
        <v>0</v>
      </c>
      <c r="Z76" s="98">
        <f t="shared" si="14"/>
        <v>0</v>
      </c>
      <c r="AA76" s="98">
        <f t="shared" si="14"/>
        <v>0</v>
      </c>
      <c r="AB76" s="98">
        <f t="shared" si="14"/>
        <v>0</v>
      </c>
      <c r="AC76" s="98">
        <f t="shared" si="14"/>
        <v>0</v>
      </c>
      <c r="AD76" s="98">
        <f t="shared" si="14"/>
        <v>0</v>
      </c>
      <c r="AE76" s="98">
        <f t="shared" si="14"/>
        <v>0</v>
      </c>
      <c r="AF76" s="98">
        <f t="shared" si="14"/>
        <v>0</v>
      </c>
      <c r="AG76" s="98">
        <f t="shared" si="14"/>
        <v>0</v>
      </c>
    </row>
    <row r="77" spans="2:33" ht="12.75" x14ac:dyDescent="0.2">
      <c r="B77" s="522" t="str">
        <f>'Memoria Aporte FIA al Ejecutor'!C26</f>
        <v>Equipo Técnico 18: indicar nombre aquí</v>
      </c>
      <c r="C77" s="523"/>
      <c r="D77" s="207"/>
      <c r="E77" s="208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36">
        <f t="shared" si="13"/>
        <v>0</v>
      </c>
      <c r="U77" s="97">
        <v>5</v>
      </c>
      <c r="V77" s="98">
        <f t="shared" si="14"/>
        <v>0</v>
      </c>
      <c r="W77" s="98">
        <f t="shared" si="14"/>
        <v>0</v>
      </c>
      <c r="X77" s="98">
        <f t="shared" si="14"/>
        <v>0</v>
      </c>
      <c r="Y77" s="98">
        <f t="shared" si="14"/>
        <v>0</v>
      </c>
      <c r="Z77" s="98">
        <f t="shared" si="14"/>
        <v>0</v>
      </c>
      <c r="AA77" s="98">
        <f t="shared" si="14"/>
        <v>0</v>
      </c>
      <c r="AB77" s="98">
        <f t="shared" si="14"/>
        <v>0</v>
      </c>
      <c r="AC77" s="98">
        <f t="shared" si="14"/>
        <v>0</v>
      </c>
      <c r="AD77" s="98">
        <f t="shared" si="14"/>
        <v>0</v>
      </c>
      <c r="AE77" s="98">
        <f t="shared" si="14"/>
        <v>0</v>
      </c>
      <c r="AF77" s="98">
        <f t="shared" si="14"/>
        <v>0</v>
      </c>
      <c r="AG77" s="98">
        <f t="shared" si="14"/>
        <v>0</v>
      </c>
    </row>
    <row r="78" spans="2:33" ht="12.75" x14ac:dyDescent="0.2">
      <c r="B78" s="522" t="str">
        <f>'Memoria Aporte FIA al Ejecutor'!C27</f>
        <v>Equipo Técnico 19: indicar nombre aquí</v>
      </c>
      <c r="C78" s="523"/>
      <c r="D78" s="207"/>
      <c r="E78" s="208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36">
        <f t="shared" si="13"/>
        <v>0</v>
      </c>
      <c r="U78" s="97">
        <v>4</v>
      </c>
      <c r="V78" s="98">
        <f t="shared" si="14"/>
        <v>0</v>
      </c>
      <c r="W78" s="98">
        <f t="shared" si="14"/>
        <v>0</v>
      </c>
      <c r="X78" s="98">
        <f t="shared" si="14"/>
        <v>0</v>
      </c>
      <c r="Y78" s="98">
        <f t="shared" si="14"/>
        <v>0</v>
      </c>
      <c r="Z78" s="98">
        <f t="shared" si="14"/>
        <v>0</v>
      </c>
      <c r="AA78" s="98">
        <f t="shared" si="14"/>
        <v>0</v>
      </c>
      <c r="AB78" s="98">
        <f t="shared" si="14"/>
        <v>0</v>
      </c>
      <c r="AC78" s="98">
        <f t="shared" si="14"/>
        <v>0</v>
      </c>
      <c r="AD78" s="98">
        <f t="shared" si="14"/>
        <v>0</v>
      </c>
      <c r="AE78" s="98">
        <f t="shared" si="14"/>
        <v>0</v>
      </c>
      <c r="AF78" s="98">
        <f t="shared" si="14"/>
        <v>0</v>
      </c>
      <c r="AG78" s="98">
        <f t="shared" si="14"/>
        <v>0</v>
      </c>
    </row>
    <row r="79" spans="2:33" ht="12.75" x14ac:dyDescent="0.2">
      <c r="B79" s="522" t="str">
        <f>'Memoria Aporte FIA al Ejecutor'!C28</f>
        <v>Equipo Técnico 20: indicar nombre aquí</v>
      </c>
      <c r="C79" s="523"/>
      <c r="D79" s="207"/>
      <c r="E79" s="208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36">
        <f t="shared" si="13"/>
        <v>0</v>
      </c>
      <c r="U79" s="97">
        <v>3</v>
      </c>
      <c r="V79" s="98">
        <f t="shared" si="14"/>
        <v>0</v>
      </c>
      <c r="W79" s="98">
        <f t="shared" si="14"/>
        <v>0</v>
      </c>
      <c r="X79" s="98">
        <f t="shared" si="14"/>
        <v>0</v>
      </c>
      <c r="Y79" s="98">
        <f t="shared" si="14"/>
        <v>0</v>
      </c>
      <c r="Z79" s="98">
        <f t="shared" si="14"/>
        <v>0</v>
      </c>
      <c r="AA79" s="98">
        <f t="shared" si="14"/>
        <v>0</v>
      </c>
      <c r="AB79" s="98">
        <f t="shared" si="14"/>
        <v>0</v>
      </c>
      <c r="AC79" s="98">
        <f t="shared" si="14"/>
        <v>0</v>
      </c>
      <c r="AD79" s="98">
        <f t="shared" si="14"/>
        <v>0</v>
      </c>
      <c r="AE79" s="98">
        <f t="shared" si="14"/>
        <v>0</v>
      </c>
      <c r="AF79" s="98">
        <f t="shared" si="14"/>
        <v>0</v>
      </c>
      <c r="AG79" s="98">
        <f t="shared" si="14"/>
        <v>0</v>
      </c>
    </row>
    <row r="80" spans="2:33" hidden="1" outlineLevel="1" x14ac:dyDescent="0.2">
      <c r="F80" s="101">
        <f>Q54+1</f>
        <v>44927</v>
      </c>
      <c r="G80" s="102">
        <f>F81+1</f>
        <v>44958</v>
      </c>
      <c r="H80" s="102">
        <f t="shared" ref="H80:Q80" si="15">G81+1</f>
        <v>44986</v>
      </c>
      <c r="I80" s="102">
        <f t="shared" si="15"/>
        <v>45017</v>
      </c>
      <c r="J80" s="102">
        <f t="shared" si="15"/>
        <v>45047</v>
      </c>
      <c r="K80" s="102">
        <f t="shared" si="15"/>
        <v>45078</v>
      </c>
      <c r="L80" s="102">
        <f t="shared" si="15"/>
        <v>45108</v>
      </c>
      <c r="M80" s="102">
        <f t="shared" si="15"/>
        <v>45139</v>
      </c>
      <c r="N80" s="102">
        <f t="shared" si="15"/>
        <v>45170</v>
      </c>
      <c r="O80" s="102">
        <f t="shared" si="15"/>
        <v>45200</v>
      </c>
      <c r="P80" s="102">
        <f t="shared" si="15"/>
        <v>45231</v>
      </c>
      <c r="Q80" s="102">
        <f t="shared" si="15"/>
        <v>45261</v>
      </c>
      <c r="U80" s="94">
        <v>2</v>
      </c>
      <c r="V80" s="103">
        <f>F80</f>
        <v>44927</v>
      </c>
      <c r="W80" s="103">
        <f t="shared" ref="W80:AG80" si="16">G80</f>
        <v>44958</v>
      </c>
      <c r="X80" s="103">
        <f t="shared" si="16"/>
        <v>44986</v>
      </c>
      <c r="Y80" s="103">
        <f t="shared" si="16"/>
        <v>45017</v>
      </c>
      <c r="Z80" s="103">
        <f t="shared" si="16"/>
        <v>45047</v>
      </c>
      <c r="AA80" s="103">
        <f t="shared" si="16"/>
        <v>45078</v>
      </c>
      <c r="AB80" s="103">
        <f t="shared" si="16"/>
        <v>45108</v>
      </c>
      <c r="AC80" s="103">
        <f t="shared" si="16"/>
        <v>45139</v>
      </c>
      <c r="AD80" s="103">
        <f t="shared" si="16"/>
        <v>45170</v>
      </c>
      <c r="AE80" s="103">
        <f t="shared" si="16"/>
        <v>45200</v>
      </c>
      <c r="AF80" s="103">
        <f t="shared" si="16"/>
        <v>45231</v>
      </c>
      <c r="AG80" s="103">
        <f t="shared" si="16"/>
        <v>45261</v>
      </c>
    </row>
    <row r="81" spans="2:33" hidden="1" outlineLevel="1" x14ac:dyDescent="0.2">
      <c r="C81" s="91"/>
      <c r="F81" s="101">
        <f>EDATE(F80,1)-1</f>
        <v>44957</v>
      </c>
      <c r="G81" s="101">
        <f>EDATE(G80,1)-1</f>
        <v>44985</v>
      </c>
      <c r="H81" s="101">
        <f t="shared" ref="H81:Q81" si="17">EDATE(H80,1)-1</f>
        <v>45016</v>
      </c>
      <c r="I81" s="101">
        <f t="shared" si="17"/>
        <v>45046</v>
      </c>
      <c r="J81" s="101">
        <f t="shared" si="17"/>
        <v>45077</v>
      </c>
      <c r="K81" s="101">
        <f t="shared" si="17"/>
        <v>45107</v>
      </c>
      <c r="L81" s="101">
        <f t="shared" si="17"/>
        <v>45138</v>
      </c>
      <c r="M81" s="101">
        <f t="shared" si="17"/>
        <v>45169</v>
      </c>
      <c r="N81" s="101">
        <f t="shared" si="17"/>
        <v>45199</v>
      </c>
      <c r="O81" s="101">
        <f t="shared" si="17"/>
        <v>45230</v>
      </c>
      <c r="P81" s="101">
        <f t="shared" si="17"/>
        <v>45260</v>
      </c>
      <c r="Q81" s="101">
        <f t="shared" si="17"/>
        <v>45291</v>
      </c>
    </row>
    <row r="82" spans="2:33" s="106" customFormat="1" collapsed="1" x14ac:dyDescent="0.2">
      <c r="C82" s="107"/>
      <c r="E82" s="108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</row>
    <row r="83" spans="2:33" ht="12.75" customHeight="1" x14ac:dyDescent="0.2">
      <c r="B83" s="107"/>
      <c r="C83" s="91"/>
      <c r="F83" s="534" t="s">
        <v>164</v>
      </c>
      <c r="G83" s="535"/>
      <c r="H83" s="535"/>
      <c r="I83" s="535"/>
      <c r="J83" s="535"/>
      <c r="K83" s="535"/>
      <c r="L83" s="535"/>
      <c r="M83" s="535"/>
      <c r="N83" s="535"/>
      <c r="O83" s="535"/>
      <c r="P83" s="535"/>
      <c r="Q83" s="536"/>
      <c r="R83" s="537" t="s">
        <v>85</v>
      </c>
    </row>
    <row r="84" spans="2:33" x14ac:dyDescent="0.2">
      <c r="B84" s="204" t="s">
        <v>71</v>
      </c>
      <c r="C84" s="205">
        <f>C57+1</f>
        <v>2024</v>
      </c>
      <c r="D84" s="201" t="s">
        <v>72</v>
      </c>
      <c r="E84" s="202" t="s">
        <v>162</v>
      </c>
      <c r="F84" s="203" t="s">
        <v>73</v>
      </c>
      <c r="G84" s="203" t="s">
        <v>74</v>
      </c>
      <c r="H84" s="203" t="s">
        <v>75</v>
      </c>
      <c r="I84" s="203" t="s">
        <v>76</v>
      </c>
      <c r="J84" s="203" t="s">
        <v>77</v>
      </c>
      <c r="K84" s="203" t="s">
        <v>78</v>
      </c>
      <c r="L84" s="203" t="s">
        <v>79</v>
      </c>
      <c r="M84" s="203" t="s">
        <v>80</v>
      </c>
      <c r="N84" s="203" t="s">
        <v>81</v>
      </c>
      <c r="O84" s="203" t="s">
        <v>82</v>
      </c>
      <c r="P84" s="203" t="s">
        <v>83</v>
      </c>
      <c r="Q84" s="203" t="s">
        <v>84</v>
      </c>
      <c r="R84" s="537"/>
    </row>
    <row r="85" spans="2:33" ht="12.75" x14ac:dyDescent="0.2">
      <c r="B85" s="522" t="str">
        <f>'Memoria Aporte FIA al Ejecutor'!C7</f>
        <v>Coordinador Principal: indicar nombre aquí</v>
      </c>
      <c r="C85" s="523"/>
      <c r="D85" s="207"/>
      <c r="E85" s="208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36">
        <f>SUM(F85:Q85)</f>
        <v>0</v>
      </c>
      <c r="U85" s="97">
        <v>24</v>
      </c>
      <c r="V85" s="98">
        <f t="shared" ref="V85:AG100" si="18">IF(ISBLANK(F85)=TRUE,0,1)</f>
        <v>0</v>
      </c>
      <c r="W85" s="98">
        <f t="shared" si="18"/>
        <v>0</v>
      </c>
      <c r="X85" s="98">
        <f t="shared" si="18"/>
        <v>0</v>
      </c>
      <c r="Y85" s="98">
        <f t="shared" si="18"/>
        <v>0</v>
      </c>
      <c r="Z85" s="98">
        <f t="shared" si="18"/>
        <v>0</v>
      </c>
      <c r="AA85" s="98">
        <f t="shared" si="18"/>
        <v>0</v>
      </c>
      <c r="AB85" s="98">
        <f t="shared" si="18"/>
        <v>0</v>
      </c>
      <c r="AC85" s="98">
        <f t="shared" si="18"/>
        <v>0</v>
      </c>
      <c r="AD85" s="98">
        <f t="shared" si="18"/>
        <v>0</v>
      </c>
      <c r="AE85" s="98">
        <f t="shared" si="18"/>
        <v>0</v>
      </c>
      <c r="AF85" s="98">
        <f t="shared" si="18"/>
        <v>0</v>
      </c>
      <c r="AG85" s="98">
        <f t="shared" si="18"/>
        <v>0</v>
      </c>
    </row>
    <row r="86" spans="2:33" ht="12.75" x14ac:dyDescent="0.2">
      <c r="B86" s="522" t="str">
        <f>'Memoria Aporte FIA al Ejecutor'!C8</f>
        <v>Coordinador Alterno: indicar nombre aquí</v>
      </c>
      <c r="C86" s="523"/>
      <c r="D86" s="207"/>
      <c r="E86" s="208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36">
        <f t="shared" ref="R86:R106" si="19">SUM(F86:Q86)</f>
        <v>0</v>
      </c>
      <c r="U86" s="97">
        <v>23</v>
      </c>
      <c r="V86" s="98">
        <f t="shared" si="18"/>
        <v>0</v>
      </c>
      <c r="W86" s="98">
        <f t="shared" si="18"/>
        <v>0</v>
      </c>
      <c r="X86" s="98">
        <f t="shared" si="18"/>
        <v>0</v>
      </c>
      <c r="Y86" s="98">
        <f t="shared" si="18"/>
        <v>0</v>
      </c>
      <c r="Z86" s="98">
        <f t="shared" si="18"/>
        <v>0</v>
      </c>
      <c r="AA86" s="98">
        <f t="shared" si="18"/>
        <v>0</v>
      </c>
      <c r="AB86" s="98">
        <f t="shared" si="18"/>
        <v>0</v>
      </c>
      <c r="AC86" s="98">
        <f t="shared" si="18"/>
        <v>0</v>
      </c>
      <c r="AD86" s="98">
        <f t="shared" si="18"/>
        <v>0</v>
      </c>
      <c r="AE86" s="98">
        <f t="shared" si="18"/>
        <v>0</v>
      </c>
      <c r="AF86" s="98">
        <f t="shared" si="18"/>
        <v>0</v>
      </c>
      <c r="AG86" s="98">
        <f t="shared" si="18"/>
        <v>0</v>
      </c>
    </row>
    <row r="87" spans="2:33" ht="12.75" x14ac:dyDescent="0.2">
      <c r="B87" s="522" t="str">
        <f>'Memoria Aporte FIA al Ejecutor'!C9</f>
        <v>Equipo Técnico 1: indicar nombre aquí</v>
      </c>
      <c r="C87" s="523"/>
      <c r="D87" s="207"/>
      <c r="E87" s="208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36">
        <f t="shared" si="19"/>
        <v>0</v>
      </c>
      <c r="U87" s="97">
        <v>22</v>
      </c>
      <c r="V87" s="98">
        <f t="shared" si="18"/>
        <v>0</v>
      </c>
      <c r="W87" s="98">
        <f t="shared" si="18"/>
        <v>0</v>
      </c>
      <c r="X87" s="98">
        <f t="shared" si="18"/>
        <v>0</v>
      </c>
      <c r="Y87" s="98">
        <f t="shared" si="18"/>
        <v>0</v>
      </c>
      <c r="Z87" s="98">
        <f t="shared" si="18"/>
        <v>0</v>
      </c>
      <c r="AA87" s="98">
        <f t="shared" si="18"/>
        <v>0</v>
      </c>
      <c r="AB87" s="98">
        <f t="shared" si="18"/>
        <v>0</v>
      </c>
      <c r="AC87" s="98">
        <f t="shared" si="18"/>
        <v>0</v>
      </c>
      <c r="AD87" s="98">
        <f t="shared" si="18"/>
        <v>0</v>
      </c>
      <c r="AE87" s="98">
        <f t="shared" si="18"/>
        <v>0</v>
      </c>
      <c r="AF87" s="98">
        <f t="shared" si="18"/>
        <v>0</v>
      </c>
      <c r="AG87" s="98">
        <f t="shared" si="18"/>
        <v>0</v>
      </c>
    </row>
    <row r="88" spans="2:33" ht="12.75" x14ac:dyDescent="0.2">
      <c r="B88" s="522" t="str">
        <f>'Memoria Aporte FIA al Ejecutor'!C10</f>
        <v>Equipo Técnico 2: indicar nombre aquí</v>
      </c>
      <c r="C88" s="523"/>
      <c r="D88" s="207"/>
      <c r="E88" s="208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36">
        <f t="shared" si="19"/>
        <v>0</v>
      </c>
      <c r="U88" s="97">
        <v>21</v>
      </c>
      <c r="V88" s="98">
        <f t="shared" si="18"/>
        <v>0</v>
      </c>
      <c r="W88" s="98">
        <f t="shared" si="18"/>
        <v>0</v>
      </c>
      <c r="X88" s="98">
        <f t="shared" si="18"/>
        <v>0</v>
      </c>
      <c r="Y88" s="98">
        <f t="shared" si="18"/>
        <v>0</v>
      </c>
      <c r="Z88" s="98">
        <f t="shared" si="18"/>
        <v>0</v>
      </c>
      <c r="AA88" s="98">
        <f t="shared" si="18"/>
        <v>0</v>
      </c>
      <c r="AB88" s="98">
        <f t="shared" si="18"/>
        <v>0</v>
      </c>
      <c r="AC88" s="98">
        <f t="shared" si="18"/>
        <v>0</v>
      </c>
      <c r="AD88" s="98">
        <f t="shared" si="18"/>
        <v>0</v>
      </c>
      <c r="AE88" s="98">
        <f t="shared" si="18"/>
        <v>0</v>
      </c>
      <c r="AF88" s="98">
        <f t="shared" si="18"/>
        <v>0</v>
      </c>
      <c r="AG88" s="98">
        <f t="shared" si="18"/>
        <v>0</v>
      </c>
    </row>
    <row r="89" spans="2:33" ht="12.75" x14ac:dyDescent="0.2">
      <c r="B89" s="522" t="str">
        <f>'Memoria Aporte FIA al Ejecutor'!C11</f>
        <v>Equipo Técnico 3: indicar nombre aquí</v>
      </c>
      <c r="C89" s="523"/>
      <c r="D89" s="207"/>
      <c r="E89" s="208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36">
        <f t="shared" si="19"/>
        <v>0</v>
      </c>
      <c r="U89" s="97">
        <v>20</v>
      </c>
      <c r="V89" s="98">
        <f t="shared" si="18"/>
        <v>0</v>
      </c>
      <c r="W89" s="98">
        <f t="shared" si="18"/>
        <v>0</v>
      </c>
      <c r="X89" s="98">
        <f t="shared" si="18"/>
        <v>0</v>
      </c>
      <c r="Y89" s="98">
        <f t="shared" si="18"/>
        <v>0</v>
      </c>
      <c r="Z89" s="98">
        <f t="shared" si="18"/>
        <v>0</v>
      </c>
      <c r="AA89" s="98">
        <f t="shared" si="18"/>
        <v>0</v>
      </c>
      <c r="AB89" s="98">
        <f t="shared" si="18"/>
        <v>0</v>
      </c>
      <c r="AC89" s="98">
        <f t="shared" si="18"/>
        <v>0</v>
      </c>
      <c r="AD89" s="98">
        <f t="shared" si="18"/>
        <v>0</v>
      </c>
      <c r="AE89" s="98">
        <f t="shared" si="18"/>
        <v>0</v>
      </c>
      <c r="AF89" s="98">
        <f t="shared" si="18"/>
        <v>0</v>
      </c>
      <c r="AG89" s="98">
        <f t="shared" si="18"/>
        <v>0</v>
      </c>
    </row>
    <row r="90" spans="2:33" ht="12.75" x14ac:dyDescent="0.2">
      <c r="B90" s="522" t="str">
        <f>'Memoria Aporte FIA al Ejecutor'!C12</f>
        <v>Equipo Técnico 4: indicar nombre aquí</v>
      </c>
      <c r="C90" s="523"/>
      <c r="D90" s="207"/>
      <c r="E90" s="208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36">
        <f t="shared" si="19"/>
        <v>0</v>
      </c>
      <c r="U90" s="97">
        <v>19</v>
      </c>
      <c r="V90" s="98">
        <f t="shared" si="18"/>
        <v>0</v>
      </c>
      <c r="W90" s="98">
        <f t="shared" si="18"/>
        <v>0</v>
      </c>
      <c r="X90" s="98">
        <f t="shared" si="18"/>
        <v>0</v>
      </c>
      <c r="Y90" s="98">
        <f t="shared" si="18"/>
        <v>0</v>
      </c>
      <c r="Z90" s="98">
        <f t="shared" si="18"/>
        <v>0</v>
      </c>
      <c r="AA90" s="98">
        <f t="shared" si="18"/>
        <v>0</v>
      </c>
      <c r="AB90" s="98">
        <f t="shared" si="18"/>
        <v>0</v>
      </c>
      <c r="AC90" s="98">
        <f t="shared" si="18"/>
        <v>0</v>
      </c>
      <c r="AD90" s="98">
        <f t="shared" si="18"/>
        <v>0</v>
      </c>
      <c r="AE90" s="98">
        <f t="shared" si="18"/>
        <v>0</v>
      </c>
      <c r="AF90" s="98">
        <f t="shared" si="18"/>
        <v>0</v>
      </c>
      <c r="AG90" s="98">
        <f t="shared" si="18"/>
        <v>0</v>
      </c>
    </row>
    <row r="91" spans="2:33" ht="12.75" x14ac:dyDescent="0.2">
      <c r="B91" s="522" t="str">
        <f>'Memoria Aporte FIA al Ejecutor'!C13</f>
        <v>Equipo Técnico 5: indicar nombre aquí</v>
      </c>
      <c r="C91" s="523"/>
      <c r="D91" s="207"/>
      <c r="E91" s="208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36">
        <f t="shared" si="19"/>
        <v>0</v>
      </c>
      <c r="U91" s="97">
        <v>18</v>
      </c>
      <c r="V91" s="98">
        <f t="shared" si="18"/>
        <v>0</v>
      </c>
      <c r="W91" s="98">
        <f t="shared" si="18"/>
        <v>0</v>
      </c>
      <c r="X91" s="98">
        <f t="shared" si="18"/>
        <v>0</v>
      </c>
      <c r="Y91" s="98">
        <f t="shared" si="18"/>
        <v>0</v>
      </c>
      <c r="Z91" s="98">
        <f t="shared" si="18"/>
        <v>0</v>
      </c>
      <c r="AA91" s="98">
        <f t="shared" si="18"/>
        <v>0</v>
      </c>
      <c r="AB91" s="98">
        <f t="shared" si="18"/>
        <v>0</v>
      </c>
      <c r="AC91" s="98">
        <f t="shared" si="18"/>
        <v>0</v>
      </c>
      <c r="AD91" s="98">
        <f t="shared" si="18"/>
        <v>0</v>
      </c>
      <c r="AE91" s="98">
        <f t="shared" si="18"/>
        <v>0</v>
      </c>
      <c r="AF91" s="98">
        <f t="shared" si="18"/>
        <v>0</v>
      </c>
      <c r="AG91" s="98">
        <f t="shared" si="18"/>
        <v>0</v>
      </c>
    </row>
    <row r="92" spans="2:33" ht="12.75" x14ac:dyDescent="0.2">
      <c r="B92" s="522" t="str">
        <f>'Memoria Aporte FIA al Ejecutor'!C14</f>
        <v>Equipo Técnico 6: indicar nombre aquí</v>
      </c>
      <c r="C92" s="523"/>
      <c r="D92" s="207"/>
      <c r="E92" s="208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36">
        <f t="shared" si="19"/>
        <v>0</v>
      </c>
      <c r="U92" s="97">
        <v>17</v>
      </c>
      <c r="V92" s="98">
        <f t="shared" si="18"/>
        <v>0</v>
      </c>
      <c r="W92" s="98">
        <f t="shared" si="18"/>
        <v>0</v>
      </c>
      <c r="X92" s="98">
        <f t="shared" si="18"/>
        <v>0</v>
      </c>
      <c r="Y92" s="98">
        <f t="shared" si="18"/>
        <v>0</v>
      </c>
      <c r="Z92" s="98">
        <f t="shared" si="18"/>
        <v>0</v>
      </c>
      <c r="AA92" s="98">
        <f t="shared" si="18"/>
        <v>0</v>
      </c>
      <c r="AB92" s="98">
        <f t="shared" si="18"/>
        <v>0</v>
      </c>
      <c r="AC92" s="98">
        <f t="shared" si="18"/>
        <v>0</v>
      </c>
      <c r="AD92" s="98">
        <f t="shared" si="18"/>
        <v>0</v>
      </c>
      <c r="AE92" s="98">
        <f t="shared" si="18"/>
        <v>0</v>
      </c>
      <c r="AF92" s="98">
        <f t="shared" si="18"/>
        <v>0</v>
      </c>
      <c r="AG92" s="98">
        <f t="shared" si="18"/>
        <v>0</v>
      </c>
    </row>
    <row r="93" spans="2:33" ht="12.75" x14ac:dyDescent="0.2">
      <c r="B93" s="522" t="str">
        <f>'Memoria Aporte FIA al Ejecutor'!C15</f>
        <v>Equipo Técnico 7: indicar nombre aquí</v>
      </c>
      <c r="C93" s="523"/>
      <c r="D93" s="207"/>
      <c r="E93" s="208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36">
        <f t="shared" si="19"/>
        <v>0</v>
      </c>
      <c r="U93" s="97">
        <v>16</v>
      </c>
      <c r="V93" s="98">
        <f t="shared" si="18"/>
        <v>0</v>
      </c>
      <c r="W93" s="98">
        <f t="shared" si="18"/>
        <v>0</v>
      </c>
      <c r="X93" s="98">
        <f t="shared" si="18"/>
        <v>0</v>
      </c>
      <c r="Y93" s="98">
        <f t="shared" si="18"/>
        <v>0</v>
      </c>
      <c r="Z93" s="98">
        <f t="shared" si="18"/>
        <v>0</v>
      </c>
      <c r="AA93" s="98">
        <f t="shared" si="18"/>
        <v>0</v>
      </c>
      <c r="AB93" s="98">
        <f t="shared" si="18"/>
        <v>0</v>
      </c>
      <c r="AC93" s="98">
        <f t="shared" si="18"/>
        <v>0</v>
      </c>
      <c r="AD93" s="98">
        <f t="shared" si="18"/>
        <v>0</v>
      </c>
      <c r="AE93" s="98">
        <f t="shared" si="18"/>
        <v>0</v>
      </c>
      <c r="AF93" s="98">
        <f t="shared" si="18"/>
        <v>0</v>
      </c>
      <c r="AG93" s="98">
        <f t="shared" si="18"/>
        <v>0</v>
      </c>
    </row>
    <row r="94" spans="2:33" ht="12.75" x14ac:dyDescent="0.2">
      <c r="B94" s="522" t="str">
        <f>'Memoria Aporte FIA al Ejecutor'!C16</f>
        <v>Equipo Técnico 8: indicar nombre aquí</v>
      </c>
      <c r="C94" s="523"/>
      <c r="D94" s="207"/>
      <c r="E94" s="208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36">
        <f t="shared" si="19"/>
        <v>0</v>
      </c>
      <c r="U94" s="97">
        <v>15</v>
      </c>
      <c r="V94" s="98">
        <f t="shared" si="18"/>
        <v>0</v>
      </c>
      <c r="W94" s="98">
        <f t="shared" si="18"/>
        <v>0</v>
      </c>
      <c r="X94" s="98">
        <f t="shared" si="18"/>
        <v>0</v>
      </c>
      <c r="Y94" s="98">
        <f t="shared" si="18"/>
        <v>0</v>
      </c>
      <c r="Z94" s="98">
        <f t="shared" si="18"/>
        <v>0</v>
      </c>
      <c r="AA94" s="98">
        <f t="shared" si="18"/>
        <v>0</v>
      </c>
      <c r="AB94" s="98">
        <f t="shared" si="18"/>
        <v>0</v>
      </c>
      <c r="AC94" s="98">
        <f t="shared" si="18"/>
        <v>0</v>
      </c>
      <c r="AD94" s="98">
        <f t="shared" si="18"/>
        <v>0</v>
      </c>
      <c r="AE94" s="98">
        <f t="shared" si="18"/>
        <v>0</v>
      </c>
      <c r="AF94" s="98">
        <f t="shared" si="18"/>
        <v>0</v>
      </c>
      <c r="AG94" s="98">
        <f t="shared" si="18"/>
        <v>0</v>
      </c>
    </row>
    <row r="95" spans="2:33" ht="12.75" x14ac:dyDescent="0.2">
      <c r="B95" s="522" t="str">
        <f>'Memoria Aporte FIA al Ejecutor'!C17</f>
        <v>Equipo Técnico 9: indicar nombre aquí</v>
      </c>
      <c r="C95" s="523"/>
      <c r="D95" s="207"/>
      <c r="E95" s="208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36">
        <f t="shared" si="19"/>
        <v>0</v>
      </c>
      <c r="U95" s="97">
        <v>14</v>
      </c>
      <c r="V95" s="98">
        <f t="shared" si="18"/>
        <v>0</v>
      </c>
      <c r="W95" s="98">
        <f t="shared" si="18"/>
        <v>0</v>
      </c>
      <c r="X95" s="98">
        <f t="shared" si="18"/>
        <v>0</v>
      </c>
      <c r="Y95" s="98">
        <f t="shared" si="18"/>
        <v>0</v>
      </c>
      <c r="Z95" s="98">
        <f t="shared" si="18"/>
        <v>0</v>
      </c>
      <c r="AA95" s="98">
        <f t="shared" si="18"/>
        <v>0</v>
      </c>
      <c r="AB95" s="98">
        <f t="shared" si="18"/>
        <v>0</v>
      </c>
      <c r="AC95" s="98">
        <f t="shared" si="18"/>
        <v>0</v>
      </c>
      <c r="AD95" s="98">
        <f t="shared" si="18"/>
        <v>0</v>
      </c>
      <c r="AE95" s="98">
        <f t="shared" si="18"/>
        <v>0</v>
      </c>
      <c r="AF95" s="98">
        <f t="shared" si="18"/>
        <v>0</v>
      </c>
      <c r="AG95" s="98">
        <f t="shared" si="18"/>
        <v>0</v>
      </c>
    </row>
    <row r="96" spans="2:33" ht="12.75" x14ac:dyDescent="0.2">
      <c r="B96" s="522" t="str">
        <f>'Memoria Aporte FIA al Ejecutor'!C18</f>
        <v>Equipo Técnico 10: indicar nombre aquí</v>
      </c>
      <c r="C96" s="523"/>
      <c r="D96" s="207"/>
      <c r="E96" s="208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36">
        <f t="shared" si="19"/>
        <v>0</v>
      </c>
      <c r="U96" s="97">
        <v>13</v>
      </c>
      <c r="V96" s="98">
        <f t="shared" si="18"/>
        <v>0</v>
      </c>
      <c r="W96" s="98">
        <f t="shared" si="18"/>
        <v>0</v>
      </c>
      <c r="X96" s="98">
        <f t="shared" si="18"/>
        <v>0</v>
      </c>
      <c r="Y96" s="98">
        <f t="shared" si="18"/>
        <v>0</v>
      </c>
      <c r="Z96" s="98">
        <f t="shared" si="18"/>
        <v>0</v>
      </c>
      <c r="AA96" s="98">
        <f t="shared" si="18"/>
        <v>0</v>
      </c>
      <c r="AB96" s="98">
        <f t="shared" si="18"/>
        <v>0</v>
      </c>
      <c r="AC96" s="98">
        <f t="shared" si="18"/>
        <v>0</v>
      </c>
      <c r="AD96" s="98">
        <f t="shared" si="18"/>
        <v>0</v>
      </c>
      <c r="AE96" s="98">
        <f t="shared" si="18"/>
        <v>0</v>
      </c>
      <c r="AF96" s="98">
        <f t="shared" si="18"/>
        <v>0</v>
      </c>
      <c r="AG96" s="98">
        <f t="shared" si="18"/>
        <v>0</v>
      </c>
    </row>
    <row r="97" spans="2:33" ht="12.75" x14ac:dyDescent="0.2">
      <c r="B97" s="522" t="str">
        <f>'Memoria Aporte FIA al Ejecutor'!C19</f>
        <v>Equipo Técnico 11: indicar nombre aquí</v>
      </c>
      <c r="C97" s="523"/>
      <c r="D97" s="207"/>
      <c r="E97" s="208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36">
        <f t="shared" si="19"/>
        <v>0</v>
      </c>
      <c r="U97" s="97">
        <v>12</v>
      </c>
      <c r="V97" s="98">
        <f t="shared" si="18"/>
        <v>0</v>
      </c>
      <c r="W97" s="98">
        <f t="shared" si="18"/>
        <v>0</v>
      </c>
      <c r="X97" s="98">
        <f t="shared" si="18"/>
        <v>0</v>
      </c>
      <c r="Y97" s="98">
        <f t="shared" si="18"/>
        <v>0</v>
      </c>
      <c r="Z97" s="98">
        <f t="shared" si="18"/>
        <v>0</v>
      </c>
      <c r="AA97" s="98">
        <f t="shared" si="18"/>
        <v>0</v>
      </c>
      <c r="AB97" s="98">
        <f t="shared" si="18"/>
        <v>0</v>
      </c>
      <c r="AC97" s="98">
        <f t="shared" si="18"/>
        <v>0</v>
      </c>
      <c r="AD97" s="98">
        <f t="shared" si="18"/>
        <v>0</v>
      </c>
      <c r="AE97" s="98">
        <f t="shared" si="18"/>
        <v>0</v>
      </c>
      <c r="AF97" s="98">
        <f t="shared" si="18"/>
        <v>0</v>
      </c>
      <c r="AG97" s="98">
        <f t="shared" si="18"/>
        <v>0</v>
      </c>
    </row>
    <row r="98" spans="2:33" ht="12.75" x14ac:dyDescent="0.2">
      <c r="B98" s="522" t="str">
        <f>'Memoria Aporte FIA al Ejecutor'!C20</f>
        <v>Equipo Técnico 12: indicar nombre aquí</v>
      </c>
      <c r="C98" s="523"/>
      <c r="D98" s="207"/>
      <c r="E98" s="208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36">
        <f t="shared" si="19"/>
        <v>0</v>
      </c>
      <c r="U98" s="97">
        <v>11</v>
      </c>
      <c r="V98" s="98">
        <f t="shared" si="18"/>
        <v>0</v>
      </c>
      <c r="W98" s="98">
        <f t="shared" si="18"/>
        <v>0</v>
      </c>
      <c r="X98" s="98">
        <f t="shared" si="18"/>
        <v>0</v>
      </c>
      <c r="Y98" s="98">
        <f t="shared" si="18"/>
        <v>0</v>
      </c>
      <c r="Z98" s="98">
        <f t="shared" si="18"/>
        <v>0</v>
      </c>
      <c r="AA98" s="98">
        <f t="shared" si="18"/>
        <v>0</v>
      </c>
      <c r="AB98" s="98">
        <f t="shared" si="18"/>
        <v>0</v>
      </c>
      <c r="AC98" s="98">
        <f t="shared" si="18"/>
        <v>0</v>
      </c>
      <c r="AD98" s="98">
        <f t="shared" si="18"/>
        <v>0</v>
      </c>
      <c r="AE98" s="98">
        <f t="shared" si="18"/>
        <v>0</v>
      </c>
      <c r="AF98" s="98">
        <f t="shared" si="18"/>
        <v>0</v>
      </c>
      <c r="AG98" s="98">
        <f t="shared" si="18"/>
        <v>0</v>
      </c>
    </row>
    <row r="99" spans="2:33" ht="12.75" x14ac:dyDescent="0.2">
      <c r="B99" s="522" t="str">
        <f>'Memoria Aporte FIA al Ejecutor'!C21</f>
        <v>Equipo Técnico 13: indicar nombre aquí</v>
      </c>
      <c r="C99" s="523"/>
      <c r="D99" s="207"/>
      <c r="E99" s="208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36">
        <f t="shared" si="19"/>
        <v>0</v>
      </c>
      <c r="U99" s="97">
        <v>10</v>
      </c>
      <c r="V99" s="98">
        <f t="shared" si="18"/>
        <v>0</v>
      </c>
      <c r="W99" s="98">
        <f t="shared" si="18"/>
        <v>0</v>
      </c>
      <c r="X99" s="98">
        <f t="shared" si="18"/>
        <v>0</v>
      </c>
      <c r="Y99" s="98">
        <f t="shared" si="18"/>
        <v>0</v>
      </c>
      <c r="Z99" s="98">
        <f t="shared" si="18"/>
        <v>0</v>
      </c>
      <c r="AA99" s="98">
        <f t="shared" si="18"/>
        <v>0</v>
      </c>
      <c r="AB99" s="98">
        <f t="shared" si="18"/>
        <v>0</v>
      </c>
      <c r="AC99" s="98">
        <f t="shared" si="18"/>
        <v>0</v>
      </c>
      <c r="AD99" s="98">
        <f t="shared" si="18"/>
        <v>0</v>
      </c>
      <c r="AE99" s="98">
        <f t="shared" si="18"/>
        <v>0</v>
      </c>
      <c r="AF99" s="98">
        <f t="shared" si="18"/>
        <v>0</v>
      </c>
      <c r="AG99" s="98">
        <f t="shared" si="18"/>
        <v>0</v>
      </c>
    </row>
    <row r="100" spans="2:33" ht="12.75" x14ac:dyDescent="0.2">
      <c r="B100" s="522" t="str">
        <f>'Memoria Aporte FIA al Ejecutor'!C22</f>
        <v>Equipo Técnico 14: indicar nombre aquí</v>
      </c>
      <c r="C100" s="523"/>
      <c r="D100" s="207"/>
      <c r="E100" s="208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36">
        <f t="shared" si="19"/>
        <v>0</v>
      </c>
      <c r="U100" s="97">
        <v>9</v>
      </c>
      <c r="V100" s="98">
        <f t="shared" si="18"/>
        <v>0</v>
      </c>
      <c r="W100" s="98">
        <f t="shared" si="18"/>
        <v>0</v>
      </c>
      <c r="X100" s="98">
        <f t="shared" si="18"/>
        <v>0</v>
      </c>
      <c r="Y100" s="98">
        <f t="shared" si="18"/>
        <v>0</v>
      </c>
      <c r="Z100" s="98">
        <f t="shared" si="18"/>
        <v>0</v>
      </c>
      <c r="AA100" s="98">
        <f t="shared" si="18"/>
        <v>0</v>
      </c>
      <c r="AB100" s="98">
        <f t="shared" si="18"/>
        <v>0</v>
      </c>
      <c r="AC100" s="98">
        <f t="shared" si="18"/>
        <v>0</v>
      </c>
      <c r="AD100" s="98">
        <f t="shared" si="18"/>
        <v>0</v>
      </c>
      <c r="AE100" s="98">
        <f t="shared" si="18"/>
        <v>0</v>
      </c>
      <c r="AF100" s="98">
        <f t="shared" si="18"/>
        <v>0</v>
      </c>
      <c r="AG100" s="98">
        <f t="shared" si="18"/>
        <v>0</v>
      </c>
    </row>
    <row r="101" spans="2:33" ht="12.75" x14ac:dyDescent="0.2">
      <c r="B101" s="522" t="str">
        <f>'Memoria Aporte FIA al Ejecutor'!C23</f>
        <v>Equipo Técnico 15: indicar nombre aquí</v>
      </c>
      <c r="C101" s="523"/>
      <c r="D101" s="207"/>
      <c r="E101" s="208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09"/>
      <c r="Q101" s="209"/>
      <c r="R101" s="236">
        <f t="shared" si="19"/>
        <v>0</v>
      </c>
      <c r="U101" s="97">
        <v>8</v>
      </c>
      <c r="V101" s="98">
        <f t="shared" ref="V101:AG106" si="20">IF(ISBLANK(F101)=TRUE,0,1)</f>
        <v>0</v>
      </c>
      <c r="W101" s="98">
        <f t="shared" si="20"/>
        <v>0</v>
      </c>
      <c r="X101" s="98">
        <f t="shared" si="20"/>
        <v>0</v>
      </c>
      <c r="Y101" s="98">
        <f t="shared" si="20"/>
        <v>0</v>
      </c>
      <c r="Z101" s="98">
        <f t="shared" si="20"/>
        <v>0</v>
      </c>
      <c r="AA101" s="98">
        <f t="shared" si="20"/>
        <v>0</v>
      </c>
      <c r="AB101" s="98">
        <f t="shared" si="20"/>
        <v>0</v>
      </c>
      <c r="AC101" s="98">
        <f t="shared" si="20"/>
        <v>0</v>
      </c>
      <c r="AD101" s="98">
        <f t="shared" si="20"/>
        <v>0</v>
      </c>
      <c r="AE101" s="98">
        <f t="shared" si="20"/>
        <v>0</v>
      </c>
      <c r="AF101" s="98">
        <f t="shared" si="20"/>
        <v>0</v>
      </c>
      <c r="AG101" s="98">
        <f t="shared" si="20"/>
        <v>0</v>
      </c>
    </row>
    <row r="102" spans="2:33" ht="12.75" x14ac:dyDescent="0.2">
      <c r="B102" s="522" t="str">
        <f>'Memoria Aporte FIA al Ejecutor'!C24</f>
        <v>Equipo Técnico 16: indicar nombre aquí</v>
      </c>
      <c r="C102" s="523"/>
      <c r="D102" s="207"/>
      <c r="E102" s="208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36">
        <f t="shared" si="19"/>
        <v>0</v>
      </c>
      <c r="U102" s="97">
        <v>7</v>
      </c>
      <c r="V102" s="98">
        <f t="shared" si="20"/>
        <v>0</v>
      </c>
      <c r="W102" s="98">
        <f t="shared" si="20"/>
        <v>0</v>
      </c>
      <c r="X102" s="98">
        <f t="shared" si="20"/>
        <v>0</v>
      </c>
      <c r="Y102" s="98">
        <f t="shared" si="20"/>
        <v>0</v>
      </c>
      <c r="Z102" s="98">
        <f t="shared" si="20"/>
        <v>0</v>
      </c>
      <c r="AA102" s="98">
        <f t="shared" si="20"/>
        <v>0</v>
      </c>
      <c r="AB102" s="98">
        <f t="shared" si="20"/>
        <v>0</v>
      </c>
      <c r="AC102" s="98">
        <f t="shared" si="20"/>
        <v>0</v>
      </c>
      <c r="AD102" s="98">
        <f t="shared" si="20"/>
        <v>0</v>
      </c>
      <c r="AE102" s="98">
        <f t="shared" si="20"/>
        <v>0</v>
      </c>
      <c r="AF102" s="98">
        <f t="shared" si="20"/>
        <v>0</v>
      </c>
      <c r="AG102" s="98">
        <f t="shared" si="20"/>
        <v>0</v>
      </c>
    </row>
    <row r="103" spans="2:33" ht="12.75" x14ac:dyDescent="0.2">
      <c r="B103" s="522" t="str">
        <f>'Memoria Aporte FIA al Ejecutor'!C25</f>
        <v>Equipo Técnico 17: indicar nombre aquí</v>
      </c>
      <c r="C103" s="523"/>
      <c r="D103" s="207"/>
      <c r="E103" s="208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36">
        <f t="shared" si="19"/>
        <v>0</v>
      </c>
      <c r="U103" s="97">
        <v>6</v>
      </c>
      <c r="V103" s="98">
        <f t="shared" si="20"/>
        <v>0</v>
      </c>
      <c r="W103" s="98">
        <f t="shared" si="20"/>
        <v>0</v>
      </c>
      <c r="X103" s="98">
        <f t="shared" si="20"/>
        <v>0</v>
      </c>
      <c r="Y103" s="98">
        <f t="shared" si="20"/>
        <v>0</v>
      </c>
      <c r="Z103" s="98">
        <f t="shared" si="20"/>
        <v>0</v>
      </c>
      <c r="AA103" s="98">
        <f t="shared" si="20"/>
        <v>0</v>
      </c>
      <c r="AB103" s="98">
        <f t="shared" si="20"/>
        <v>0</v>
      </c>
      <c r="AC103" s="98">
        <f t="shared" si="20"/>
        <v>0</v>
      </c>
      <c r="AD103" s="98">
        <f t="shared" si="20"/>
        <v>0</v>
      </c>
      <c r="AE103" s="98">
        <f t="shared" si="20"/>
        <v>0</v>
      </c>
      <c r="AF103" s="98">
        <f t="shared" si="20"/>
        <v>0</v>
      </c>
      <c r="AG103" s="98">
        <f t="shared" si="20"/>
        <v>0</v>
      </c>
    </row>
    <row r="104" spans="2:33" ht="12.75" x14ac:dyDescent="0.2">
      <c r="B104" s="522" t="str">
        <f>'Memoria Aporte FIA al Ejecutor'!C26</f>
        <v>Equipo Técnico 18: indicar nombre aquí</v>
      </c>
      <c r="C104" s="523"/>
      <c r="D104" s="207"/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36">
        <f t="shared" si="19"/>
        <v>0</v>
      </c>
      <c r="U104" s="97">
        <v>5</v>
      </c>
      <c r="V104" s="98">
        <f t="shared" si="20"/>
        <v>0</v>
      </c>
      <c r="W104" s="98">
        <f t="shared" si="20"/>
        <v>0</v>
      </c>
      <c r="X104" s="98">
        <f t="shared" si="20"/>
        <v>0</v>
      </c>
      <c r="Y104" s="98">
        <f t="shared" si="20"/>
        <v>0</v>
      </c>
      <c r="Z104" s="98">
        <f t="shared" si="20"/>
        <v>0</v>
      </c>
      <c r="AA104" s="98">
        <f t="shared" si="20"/>
        <v>0</v>
      </c>
      <c r="AB104" s="98">
        <f t="shared" si="20"/>
        <v>0</v>
      </c>
      <c r="AC104" s="98">
        <f t="shared" si="20"/>
        <v>0</v>
      </c>
      <c r="AD104" s="98">
        <f t="shared" si="20"/>
        <v>0</v>
      </c>
      <c r="AE104" s="98">
        <f t="shared" si="20"/>
        <v>0</v>
      </c>
      <c r="AF104" s="98">
        <f t="shared" si="20"/>
        <v>0</v>
      </c>
      <c r="AG104" s="98">
        <f t="shared" si="20"/>
        <v>0</v>
      </c>
    </row>
    <row r="105" spans="2:33" ht="12.75" x14ac:dyDescent="0.2">
      <c r="B105" s="522" t="str">
        <f>'Memoria Aporte FIA al Ejecutor'!C27</f>
        <v>Equipo Técnico 19: indicar nombre aquí</v>
      </c>
      <c r="C105" s="523"/>
      <c r="D105" s="207"/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36">
        <f t="shared" si="19"/>
        <v>0</v>
      </c>
      <c r="U105" s="97">
        <v>4</v>
      </c>
      <c r="V105" s="98">
        <f t="shared" si="20"/>
        <v>0</v>
      </c>
      <c r="W105" s="98">
        <f t="shared" si="20"/>
        <v>0</v>
      </c>
      <c r="X105" s="98">
        <f t="shared" si="20"/>
        <v>0</v>
      </c>
      <c r="Y105" s="98">
        <f t="shared" si="20"/>
        <v>0</v>
      </c>
      <c r="Z105" s="98">
        <f t="shared" si="20"/>
        <v>0</v>
      </c>
      <c r="AA105" s="98">
        <f t="shared" si="20"/>
        <v>0</v>
      </c>
      <c r="AB105" s="98">
        <f t="shared" si="20"/>
        <v>0</v>
      </c>
      <c r="AC105" s="98">
        <f t="shared" si="20"/>
        <v>0</v>
      </c>
      <c r="AD105" s="98">
        <f t="shared" si="20"/>
        <v>0</v>
      </c>
      <c r="AE105" s="98">
        <f t="shared" si="20"/>
        <v>0</v>
      </c>
      <c r="AF105" s="98">
        <f t="shared" si="20"/>
        <v>0</v>
      </c>
      <c r="AG105" s="98">
        <f t="shared" si="20"/>
        <v>0</v>
      </c>
    </row>
    <row r="106" spans="2:33" ht="12.75" x14ac:dyDescent="0.2">
      <c r="B106" s="522" t="str">
        <f>'Memoria Aporte FIA al Ejecutor'!C28</f>
        <v>Equipo Técnico 20: indicar nombre aquí</v>
      </c>
      <c r="C106" s="523"/>
      <c r="D106" s="207"/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36">
        <f t="shared" si="19"/>
        <v>0</v>
      </c>
      <c r="U106" s="97">
        <v>3</v>
      </c>
      <c r="V106" s="98">
        <f t="shared" si="20"/>
        <v>0</v>
      </c>
      <c r="W106" s="98">
        <f t="shared" si="20"/>
        <v>0</v>
      </c>
      <c r="X106" s="98">
        <f t="shared" si="20"/>
        <v>0</v>
      </c>
      <c r="Y106" s="98">
        <f t="shared" si="20"/>
        <v>0</v>
      </c>
      <c r="Z106" s="98">
        <f t="shared" si="20"/>
        <v>0</v>
      </c>
      <c r="AA106" s="98">
        <f t="shared" si="20"/>
        <v>0</v>
      </c>
      <c r="AB106" s="98">
        <f t="shared" si="20"/>
        <v>0</v>
      </c>
      <c r="AC106" s="98">
        <f t="shared" si="20"/>
        <v>0</v>
      </c>
      <c r="AD106" s="98">
        <f t="shared" si="20"/>
        <v>0</v>
      </c>
      <c r="AE106" s="98">
        <f t="shared" si="20"/>
        <v>0</v>
      </c>
      <c r="AF106" s="98">
        <f t="shared" si="20"/>
        <v>0</v>
      </c>
      <c r="AG106" s="98">
        <f t="shared" si="20"/>
        <v>0</v>
      </c>
    </row>
    <row r="107" spans="2:33" hidden="1" outlineLevel="1" x14ac:dyDescent="0.2">
      <c r="F107" s="101">
        <f>Q81+1</f>
        <v>45292</v>
      </c>
      <c r="G107" s="102">
        <f>F108+1</f>
        <v>45323</v>
      </c>
      <c r="H107" s="102">
        <f t="shared" ref="H107:Q107" si="21">G108+1</f>
        <v>45352</v>
      </c>
      <c r="I107" s="102">
        <f t="shared" si="21"/>
        <v>45383</v>
      </c>
      <c r="J107" s="102">
        <f t="shared" si="21"/>
        <v>45413</v>
      </c>
      <c r="K107" s="102">
        <f t="shared" si="21"/>
        <v>45444</v>
      </c>
      <c r="L107" s="102">
        <f t="shared" si="21"/>
        <v>45474</v>
      </c>
      <c r="M107" s="102">
        <f t="shared" si="21"/>
        <v>45505</v>
      </c>
      <c r="N107" s="102">
        <f t="shared" si="21"/>
        <v>45536</v>
      </c>
      <c r="O107" s="102">
        <f t="shared" si="21"/>
        <v>45566</v>
      </c>
      <c r="P107" s="102">
        <f t="shared" si="21"/>
        <v>45597</v>
      </c>
      <c r="Q107" s="102">
        <f t="shared" si="21"/>
        <v>45627</v>
      </c>
      <c r="U107" s="94">
        <v>2</v>
      </c>
      <c r="V107" s="103">
        <f>F107</f>
        <v>45292</v>
      </c>
      <c r="W107" s="103">
        <f t="shared" ref="W107:AG107" si="22">G107</f>
        <v>45323</v>
      </c>
      <c r="X107" s="103">
        <f t="shared" si="22"/>
        <v>45352</v>
      </c>
      <c r="Y107" s="103">
        <f t="shared" si="22"/>
        <v>45383</v>
      </c>
      <c r="Z107" s="103">
        <f t="shared" si="22"/>
        <v>45413</v>
      </c>
      <c r="AA107" s="103">
        <f t="shared" si="22"/>
        <v>45444</v>
      </c>
      <c r="AB107" s="103">
        <f t="shared" si="22"/>
        <v>45474</v>
      </c>
      <c r="AC107" s="103">
        <f t="shared" si="22"/>
        <v>45505</v>
      </c>
      <c r="AD107" s="103">
        <f t="shared" si="22"/>
        <v>45536</v>
      </c>
      <c r="AE107" s="103">
        <f t="shared" si="22"/>
        <v>45566</v>
      </c>
      <c r="AF107" s="103">
        <f t="shared" si="22"/>
        <v>45597</v>
      </c>
      <c r="AG107" s="103">
        <f t="shared" si="22"/>
        <v>45627</v>
      </c>
    </row>
    <row r="108" spans="2:33" hidden="1" outlineLevel="1" x14ac:dyDescent="0.2">
      <c r="C108" s="110"/>
      <c r="F108" s="101">
        <f>EDATE(F107,1)-1</f>
        <v>45322</v>
      </c>
      <c r="G108" s="101">
        <f>EDATE(G107,1)-1</f>
        <v>45351</v>
      </c>
      <c r="H108" s="101">
        <f t="shared" ref="H108:Q108" si="23">EDATE(H107,1)-1</f>
        <v>45382</v>
      </c>
      <c r="I108" s="101">
        <f t="shared" si="23"/>
        <v>45412</v>
      </c>
      <c r="J108" s="101">
        <f t="shared" si="23"/>
        <v>45443</v>
      </c>
      <c r="K108" s="101">
        <f t="shared" si="23"/>
        <v>45473</v>
      </c>
      <c r="L108" s="101">
        <f t="shared" si="23"/>
        <v>45504</v>
      </c>
      <c r="M108" s="101">
        <f t="shared" si="23"/>
        <v>45535</v>
      </c>
      <c r="N108" s="101">
        <f t="shared" si="23"/>
        <v>45565</v>
      </c>
      <c r="O108" s="101">
        <f t="shared" si="23"/>
        <v>45596</v>
      </c>
      <c r="P108" s="101">
        <f t="shared" si="23"/>
        <v>45626</v>
      </c>
      <c r="Q108" s="101">
        <f t="shared" si="23"/>
        <v>45657</v>
      </c>
    </row>
    <row r="109" spans="2:33" s="106" customFormat="1" collapsed="1" x14ac:dyDescent="0.2">
      <c r="C109" s="111"/>
      <c r="E109" s="108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</row>
    <row r="110" spans="2:33" s="106" customFormat="1" ht="12.75" customHeight="1" x14ac:dyDescent="0.2">
      <c r="B110" s="107"/>
      <c r="C110" s="91"/>
      <c r="D110" s="92"/>
      <c r="E110" s="93"/>
      <c r="F110" s="534" t="s">
        <v>164</v>
      </c>
      <c r="G110" s="535"/>
      <c r="H110" s="535"/>
      <c r="I110" s="535"/>
      <c r="J110" s="535"/>
      <c r="K110" s="535"/>
      <c r="L110" s="535"/>
      <c r="M110" s="535"/>
      <c r="N110" s="535"/>
      <c r="O110" s="535"/>
      <c r="P110" s="535"/>
      <c r="Q110" s="536"/>
      <c r="R110" s="537" t="s">
        <v>85</v>
      </c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</row>
    <row r="111" spans="2:33" s="106" customFormat="1" x14ac:dyDescent="0.2">
      <c r="B111" s="204" t="s">
        <v>71</v>
      </c>
      <c r="C111" s="205">
        <f>C84+1</f>
        <v>2025</v>
      </c>
      <c r="D111" s="201" t="s">
        <v>72</v>
      </c>
      <c r="E111" s="202" t="s">
        <v>162</v>
      </c>
      <c r="F111" s="203" t="s">
        <v>73</v>
      </c>
      <c r="G111" s="203" t="s">
        <v>74</v>
      </c>
      <c r="H111" s="203" t="s">
        <v>75</v>
      </c>
      <c r="I111" s="203" t="s">
        <v>76</v>
      </c>
      <c r="J111" s="203" t="s">
        <v>77</v>
      </c>
      <c r="K111" s="203" t="s">
        <v>78</v>
      </c>
      <c r="L111" s="203" t="s">
        <v>79</v>
      </c>
      <c r="M111" s="203" t="s">
        <v>80</v>
      </c>
      <c r="N111" s="203" t="s">
        <v>81</v>
      </c>
      <c r="O111" s="203" t="s">
        <v>82</v>
      </c>
      <c r="P111" s="203" t="s">
        <v>83</v>
      </c>
      <c r="Q111" s="203" t="s">
        <v>84</v>
      </c>
      <c r="R111" s="537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</row>
    <row r="112" spans="2:33" s="106" customFormat="1" ht="12.75" x14ac:dyDescent="0.2">
      <c r="B112" s="522" t="str">
        <f>B85</f>
        <v>Coordinador Principal: indicar nombre aquí</v>
      </c>
      <c r="C112" s="523"/>
      <c r="D112" s="207"/>
      <c r="E112" s="208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36">
        <f>SUM(F112:Q112)</f>
        <v>0</v>
      </c>
      <c r="U112" s="97">
        <v>24</v>
      </c>
      <c r="V112" s="98">
        <f t="shared" ref="V112:V133" si="24">IF(ISBLANK(F112)=TRUE,0,1)</f>
        <v>0</v>
      </c>
      <c r="W112" s="98">
        <f t="shared" ref="W112:W133" si="25">IF(ISBLANK(G112)=TRUE,0,1)</f>
        <v>0</v>
      </c>
      <c r="X112" s="98">
        <f t="shared" ref="X112:X133" si="26">IF(ISBLANK(H112)=TRUE,0,1)</f>
        <v>0</v>
      </c>
      <c r="Y112" s="98">
        <f t="shared" ref="Y112:Y133" si="27">IF(ISBLANK(I112)=TRUE,0,1)</f>
        <v>0</v>
      </c>
      <c r="Z112" s="98">
        <f t="shared" ref="Z112:Z133" si="28">IF(ISBLANK(J112)=TRUE,0,1)</f>
        <v>0</v>
      </c>
      <c r="AA112" s="98">
        <f t="shared" ref="AA112:AA133" si="29">IF(ISBLANK(K112)=TRUE,0,1)</f>
        <v>0</v>
      </c>
      <c r="AB112" s="98">
        <f t="shared" ref="AB112:AB133" si="30">IF(ISBLANK(L112)=TRUE,0,1)</f>
        <v>0</v>
      </c>
      <c r="AC112" s="98">
        <f t="shared" ref="AC112:AC133" si="31">IF(ISBLANK(M112)=TRUE,0,1)</f>
        <v>0</v>
      </c>
      <c r="AD112" s="98">
        <f t="shared" ref="AD112:AD133" si="32">IF(ISBLANK(N112)=TRUE,0,1)</f>
        <v>0</v>
      </c>
      <c r="AE112" s="98">
        <f t="shared" ref="AE112:AE133" si="33">IF(ISBLANK(O112)=TRUE,0,1)</f>
        <v>0</v>
      </c>
      <c r="AF112" s="98">
        <f t="shared" ref="AF112:AF133" si="34">IF(ISBLANK(P112)=TRUE,0,1)</f>
        <v>0</v>
      </c>
      <c r="AG112" s="98">
        <f t="shared" ref="AG112:AG133" si="35">IF(ISBLANK(Q112)=TRUE,0,1)</f>
        <v>0</v>
      </c>
    </row>
    <row r="113" spans="2:33" s="106" customFormat="1" ht="12.75" x14ac:dyDescent="0.2">
      <c r="B113" s="522" t="str">
        <f t="shared" ref="B113:B133" si="36">B86</f>
        <v>Coordinador Alterno: indicar nombre aquí</v>
      </c>
      <c r="C113" s="523"/>
      <c r="D113" s="207"/>
      <c r="E113" s="208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36">
        <f t="shared" ref="R113:R133" si="37">SUM(F113:Q113)</f>
        <v>0</v>
      </c>
      <c r="U113" s="97">
        <v>23</v>
      </c>
      <c r="V113" s="98">
        <f t="shared" si="24"/>
        <v>0</v>
      </c>
      <c r="W113" s="98">
        <f t="shared" si="25"/>
        <v>0</v>
      </c>
      <c r="X113" s="98">
        <f t="shared" si="26"/>
        <v>0</v>
      </c>
      <c r="Y113" s="98">
        <f t="shared" si="27"/>
        <v>0</v>
      </c>
      <c r="Z113" s="98">
        <f t="shared" si="28"/>
        <v>0</v>
      </c>
      <c r="AA113" s="98">
        <f t="shared" si="29"/>
        <v>0</v>
      </c>
      <c r="AB113" s="98">
        <f t="shared" si="30"/>
        <v>0</v>
      </c>
      <c r="AC113" s="98">
        <f t="shared" si="31"/>
        <v>0</v>
      </c>
      <c r="AD113" s="98">
        <f t="shared" si="32"/>
        <v>0</v>
      </c>
      <c r="AE113" s="98">
        <f t="shared" si="33"/>
        <v>0</v>
      </c>
      <c r="AF113" s="98">
        <f t="shared" si="34"/>
        <v>0</v>
      </c>
      <c r="AG113" s="98">
        <f t="shared" si="35"/>
        <v>0</v>
      </c>
    </row>
    <row r="114" spans="2:33" s="106" customFormat="1" ht="12.75" x14ac:dyDescent="0.2">
      <c r="B114" s="522" t="str">
        <f t="shared" si="36"/>
        <v>Equipo Técnico 1: indicar nombre aquí</v>
      </c>
      <c r="C114" s="523"/>
      <c r="D114" s="207"/>
      <c r="E114" s="208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36">
        <f t="shared" si="37"/>
        <v>0</v>
      </c>
      <c r="U114" s="97">
        <v>22</v>
      </c>
      <c r="V114" s="98">
        <f t="shared" si="24"/>
        <v>0</v>
      </c>
      <c r="W114" s="98">
        <f t="shared" si="25"/>
        <v>0</v>
      </c>
      <c r="X114" s="98">
        <f t="shared" si="26"/>
        <v>0</v>
      </c>
      <c r="Y114" s="98">
        <f t="shared" si="27"/>
        <v>0</v>
      </c>
      <c r="Z114" s="98">
        <f t="shared" si="28"/>
        <v>0</v>
      </c>
      <c r="AA114" s="98">
        <f t="shared" si="29"/>
        <v>0</v>
      </c>
      <c r="AB114" s="98">
        <f t="shared" si="30"/>
        <v>0</v>
      </c>
      <c r="AC114" s="98">
        <f t="shared" si="31"/>
        <v>0</v>
      </c>
      <c r="AD114" s="98">
        <f t="shared" si="32"/>
        <v>0</v>
      </c>
      <c r="AE114" s="98">
        <f t="shared" si="33"/>
        <v>0</v>
      </c>
      <c r="AF114" s="98">
        <f t="shared" si="34"/>
        <v>0</v>
      </c>
      <c r="AG114" s="98">
        <f t="shared" si="35"/>
        <v>0</v>
      </c>
    </row>
    <row r="115" spans="2:33" s="106" customFormat="1" ht="12.75" x14ac:dyDescent="0.2">
      <c r="B115" s="522" t="str">
        <f t="shared" si="36"/>
        <v>Equipo Técnico 2: indicar nombre aquí</v>
      </c>
      <c r="C115" s="523"/>
      <c r="D115" s="207"/>
      <c r="E115" s="208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36">
        <f t="shared" si="37"/>
        <v>0</v>
      </c>
      <c r="U115" s="97">
        <v>21</v>
      </c>
      <c r="V115" s="98">
        <f t="shared" si="24"/>
        <v>0</v>
      </c>
      <c r="W115" s="98">
        <f t="shared" si="25"/>
        <v>0</v>
      </c>
      <c r="X115" s="98">
        <f t="shared" si="26"/>
        <v>0</v>
      </c>
      <c r="Y115" s="98">
        <f t="shared" si="27"/>
        <v>0</v>
      </c>
      <c r="Z115" s="98">
        <f t="shared" si="28"/>
        <v>0</v>
      </c>
      <c r="AA115" s="98">
        <f t="shared" si="29"/>
        <v>0</v>
      </c>
      <c r="AB115" s="98">
        <f t="shared" si="30"/>
        <v>0</v>
      </c>
      <c r="AC115" s="98">
        <f t="shared" si="31"/>
        <v>0</v>
      </c>
      <c r="AD115" s="98">
        <f t="shared" si="32"/>
        <v>0</v>
      </c>
      <c r="AE115" s="98">
        <f t="shared" si="33"/>
        <v>0</v>
      </c>
      <c r="AF115" s="98">
        <f t="shared" si="34"/>
        <v>0</v>
      </c>
      <c r="AG115" s="98">
        <f t="shared" si="35"/>
        <v>0</v>
      </c>
    </row>
    <row r="116" spans="2:33" s="106" customFormat="1" ht="12.75" x14ac:dyDescent="0.2">
      <c r="B116" s="522" t="str">
        <f t="shared" si="36"/>
        <v>Equipo Técnico 3: indicar nombre aquí</v>
      </c>
      <c r="C116" s="523"/>
      <c r="D116" s="207"/>
      <c r="E116" s="208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36">
        <f t="shared" si="37"/>
        <v>0</v>
      </c>
      <c r="U116" s="97">
        <v>20</v>
      </c>
      <c r="V116" s="98">
        <f t="shared" si="24"/>
        <v>0</v>
      </c>
      <c r="W116" s="98">
        <f t="shared" si="25"/>
        <v>0</v>
      </c>
      <c r="X116" s="98">
        <f t="shared" si="26"/>
        <v>0</v>
      </c>
      <c r="Y116" s="98">
        <f t="shared" si="27"/>
        <v>0</v>
      </c>
      <c r="Z116" s="98">
        <f t="shared" si="28"/>
        <v>0</v>
      </c>
      <c r="AA116" s="98">
        <f t="shared" si="29"/>
        <v>0</v>
      </c>
      <c r="AB116" s="98">
        <f t="shared" si="30"/>
        <v>0</v>
      </c>
      <c r="AC116" s="98">
        <f t="shared" si="31"/>
        <v>0</v>
      </c>
      <c r="AD116" s="98">
        <f t="shared" si="32"/>
        <v>0</v>
      </c>
      <c r="AE116" s="98">
        <f t="shared" si="33"/>
        <v>0</v>
      </c>
      <c r="AF116" s="98">
        <f t="shared" si="34"/>
        <v>0</v>
      </c>
      <c r="AG116" s="98">
        <f t="shared" si="35"/>
        <v>0</v>
      </c>
    </row>
    <row r="117" spans="2:33" s="106" customFormat="1" ht="12.75" x14ac:dyDescent="0.2">
      <c r="B117" s="522" t="str">
        <f t="shared" si="36"/>
        <v>Equipo Técnico 4: indicar nombre aquí</v>
      </c>
      <c r="C117" s="523"/>
      <c r="D117" s="207"/>
      <c r="E117" s="208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36">
        <f t="shared" si="37"/>
        <v>0</v>
      </c>
      <c r="U117" s="97">
        <v>19</v>
      </c>
      <c r="V117" s="98">
        <f t="shared" si="24"/>
        <v>0</v>
      </c>
      <c r="W117" s="98">
        <f t="shared" si="25"/>
        <v>0</v>
      </c>
      <c r="X117" s="98">
        <f t="shared" si="26"/>
        <v>0</v>
      </c>
      <c r="Y117" s="98">
        <f t="shared" si="27"/>
        <v>0</v>
      </c>
      <c r="Z117" s="98">
        <f t="shared" si="28"/>
        <v>0</v>
      </c>
      <c r="AA117" s="98">
        <f t="shared" si="29"/>
        <v>0</v>
      </c>
      <c r="AB117" s="98">
        <f t="shared" si="30"/>
        <v>0</v>
      </c>
      <c r="AC117" s="98">
        <f t="shared" si="31"/>
        <v>0</v>
      </c>
      <c r="AD117" s="98">
        <f t="shared" si="32"/>
        <v>0</v>
      </c>
      <c r="AE117" s="98">
        <f t="shared" si="33"/>
        <v>0</v>
      </c>
      <c r="AF117" s="98">
        <f t="shared" si="34"/>
        <v>0</v>
      </c>
      <c r="AG117" s="98">
        <f t="shared" si="35"/>
        <v>0</v>
      </c>
    </row>
    <row r="118" spans="2:33" s="106" customFormat="1" ht="12.75" x14ac:dyDescent="0.2">
      <c r="B118" s="522" t="str">
        <f t="shared" si="36"/>
        <v>Equipo Técnico 5: indicar nombre aquí</v>
      </c>
      <c r="C118" s="523"/>
      <c r="D118" s="207"/>
      <c r="E118" s="208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36">
        <f t="shared" si="37"/>
        <v>0</v>
      </c>
      <c r="U118" s="97">
        <v>18</v>
      </c>
      <c r="V118" s="98">
        <f t="shared" si="24"/>
        <v>0</v>
      </c>
      <c r="W118" s="98">
        <f t="shared" si="25"/>
        <v>0</v>
      </c>
      <c r="X118" s="98">
        <f t="shared" si="26"/>
        <v>0</v>
      </c>
      <c r="Y118" s="98">
        <f t="shared" si="27"/>
        <v>0</v>
      </c>
      <c r="Z118" s="98">
        <f t="shared" si="28"/>
        <v>0</v>
      </c>
      <c r="AA118" s="98">
        <f t="shared" si="29"/>
        <v>0</v>
      </c>
      <c r="AB118" s="98">
        <f t="shared" si="30"/>
        <v>0</v>
      </c>
      <c r="AC118" s="98">
        <f t="shared" si="31"/>
        <v>0</v>
      </c>
      <c r="AD118" s="98">
        <f t="shared" si="32"/>
        <v>0</v>
      </c>
      <c r="AE118" s="98">
        <f t="shared" si="33"/>
        <v>0</v>
      </c>
      <c r="AF118" s="98">
        <f t="shared" si="34"/>
        <v>0</v>
      </c>
      <c r="AG118" s="98">
        <f t="shared" si="35"/>
        <v>0</v>
      </c>
    </row>
    <row r="119" spans="2:33" s="106" customFormat="1" ht="12.75" x14ac:dyDescent="0.2">
      <c r="B119" s="522" t="str">
        <f t="shared" si="36"/>
        <v>Equipo Técnico 6: indicar nombre aquí</v>
      </c>
      <c r="C119" s="523"/>
      <c r="D119" s="207"/>
      <c r="E119" s="208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36">
        <f t="shared" si="37"/>
        <v>0</v>
      </c>
      <c r="U119" s="97">
        <v>17</v>
      </c>
      <c r="V119" s="98">
        <f t="shared" si="24"/>
        <v>0</v>
      </c>
      <c r="W119" s="98">
        <f t="shared" si="25"/>
        <v>0</v>
      </c>
      <c r="X119" s="98">
        <f t="shared" si="26"/>
        <v>0</v>
      </c>
      <c r="Y119" s="98">
        <f t="shared" si="27"/>
        <v>0</v>
      </c>
      <c r="Z119" s="98">
        <f t="shared" si="28"/>
        <v>0</v>
      </c>
      <c r="AA119" s="98">
        <f t="shared" si="29"/>
        <v>0</v>
      </c>
      <c r="AB119" s="98">
        <f t="shared" si="30"/>
        <v>0</v>
      </c>
      <c r="AC119" s="98">
        <f t="shared" si="31"/>
        <v>0</v>
      </c>
      <c r="AD119" s="98">
        <f t="shared" si="32"/>
        <v>0</v>
      </c>
      <c r="AE119" s="98">
        <f t="shared" si="33"/>
        <v>0</v>
      </c>
      <c r="AF119" s="98">
        <f t="shared" si="34"/>
        <v>0</v>
      </c>
      <c r="AG119" s="98">
        <f t="shared" si="35"/>
        <v>0</v>
      </c>
    </row>
    <row r="120" spans="2:33" s="106" customFormat="1" ht="12.75" x14ac:dyDescent="0.2">
      <c r="B120" s="522" t="str">
        <f t="shared" si="36"/>
        <v>Equipo Técnico 7: indicar nombre aquí</v>
      </c>
      <c r="C120" s="523"/>
      <c r="D120" s="207"/>
      <c r="E120" s="208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36">
        <f t="shared" si="37"/>
        <v>0</v>
      </c>
      <c r="U120" s="97">
        <v>16</v>
      </c>
      <c r="V120" s="98">
        <f t="shared" si="24"/>
        <v>0</v>
      </c>
      <c r="W120" s="98">
        <f t="shared" si="25"/>
        <v>0</v>
      </c>
      <c r="X120" s="98">
        <f t="shared" si="26"/>
        <v>0</v>
      </c>
      <c r="Y120" s="98">
        <f t="shared" si="27"/>
        <v>0</v>
      </c>
      <c r="Z120" s="98">
        <f t="shared" si="28"/>
        <v>0</v>
      </c>
      <c r="AA120" s="98">
        <f t="shared" si="29"/>
        <v>0</v>
      </c>
      <c r="AB120" s="98">
        <f t="shared" si="30"/>
        <v>0</v>
      </c>
      <c r="AC120" s="98">
        <f t="shared" si="31"/>
        <v>0</v>
      </c>
      <c r="AD120" s="98">
        <f t="shared" si="32"/>
        <v>0</v>
      </c>
      <c r="AE120" s="98">
        <f t="shared" si="33"/>
        <v>0</v>
      </c>
      <c r="AF120" s="98">
        <f t="shared" si="34"/>
        <v>0</v>
      </c>
      <c r="AG120" s="98">
        <f t="shared" si="35"/>
        <v>0</v>
      </c>
    </row>
    <row r="121" spans="2:33" s="106" customFormat="1" ht="12.75" x14ac:dyDescent="0.2">
      <c r="B121" s="522" t="str">
        <f t="shared" si="36"/>
        <v>Equipo Técnico 8: indicar nombre aquí</v>
      </c>
      <c r="C121" s="523"/>
      <c r="D121" s="207"/>
      <c r="E121" s="208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36">
        <f t="shared" si="37"/>
        <v>0</v>
      </c>
      <c r="U121" s="97">
        <v>15</v>
      </c>
      <c r="V121" s="98">
        <f t="shared" si="24"/>
        <v>0</v>
      </c>
      <c r="W121" s="98">
        <f t="shared" si="25"/>
        <v>0</v>
      </c>
      <c r="X121" s="98">
        <f t="shared" si="26"/>
        <v>0</v>
      </c>
      <c r="Y121" s="98">
        <f t="shared" si="27"/>
        <v>0</v>
      </c>
      <c r="Z121" s="98">
        <f t="shared" si="28"/>
        <v>0</v>
      </c>
      <c r="AA121" s="98">
        <f t="shared" si="29"/>
        <v>0</v>
      </c>
      <c r="AB121" s="98">
        <f t="shared" si="30"/>
        <v>0</v>
      </c>
      <c r="AC121" s="98">
        <f t="shared" si="31"/>
        <v>0</v>
      </c>
      <c r="AD121" s="98">
        <f t="shared" si="32"/>
        <v>0</v>
      </c>
      <c r="AE121" s="98">
        <f t="shared" si="33"/>
        <v>0</v>
      </c>
      <c r="AF121" s="98">
        <f t="shared" si="34"/>
        <v>0</v>
      </c>
      <c r="AG121" s="98">
        <f t="shared" si="35"/>
        <v>0</v>
      </c>
    </row>
    <row r="122" spans="2:33" s="106" customFormat="1" ht="12.75" x14ac:dyDescent="0.2">
      <c r="B122" s="522" t="str">
        <f t="shared" si="36"/>
        <v>Equipo Técnico 9: indicar nombre aquí</v>
      </c>
      <c r="C122" s="523"/>
      <c r="D122" s="207"/>
      <c r="E122" s="208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36">
        <f t="shared" si="37"/>
        <v>0</v>
      </c>
      <c r="U122" s="97">
        <v>14</v>
      </c>
      <c r="V122" s="98">
        <f t="shared" si="24"/>
        <v>0</v>
      </c>
      <c r="W122" s="98">
        <f t="shared" si="25"/>
        <v>0</v>
      </c>
      <c r="X122" s="98">
        <f t="shared" si="26"/>
        <v>0</v>
      </c>
      <c r="Y122" s="98">
        <f t="shared" si="27"/>
        <v>0</v>
      </c>
      <c r="Z122" s="98">
        <f t="shared" si="28"/>
        <v>0</v>
      </c>
      <c r="AA122" s="98">
        <f t="shared" si="29"/>
        <v>0</v>
      </c>
      <c r="AB122" s="98">
        <f t="shared" si="30"/>
        <v>0</v>
      </c>
      <c r="AC122" s="98">
        <f t="shared" si="31"/>
        <v>0</v>
      </c>
      <c r="AD122" s="98">
        <f t="shared" si="32"/>
        <v>0</v>
      </c>
      <c r="AE122" s="98">
        <f t="shared" si="33"/>
        <v>0</v>
      </c>
      <c r="AF122" s="98">
        <f t="shared" si="34"/>
        <v>0</v>
      </c>
      <c r="AG122" s="98">
        <f t="shared" si="35"/>
        <v>0</v>
      </c>
    </row>
    <row r="123" spans="2:33" s="106" customFormat="1" ht="12.75" x14ac:dyDescent="0.2">
      <c r="B123" s="522" t="str">
        <f t="shared" si="36"/>
        <v>Equipo Técnico 10: indicar nombre aquí</v>
      </c>
      <c r="C123" s="523"/>
      <c r="D123" s="207"/>
      <c r="E123" s="208"/>
      <c r="F123" s="209"/>
      <c r="G123" s="209"/>
      <c r="H123" s="209"/>
      <c r="I123" s="209"/>
      <c r="J123" s="209"/>
      <c r="K123" s="209"/>
      <c r="L123" s="209"/>
      <c r="M123" s="209"/>
      <c r="N123" s="209"/>
      <c r="O123" s="209"/>
      <c r="P123" s="209"/>
      <c r="Q123" s="209"/>
      <c r="R123" s="236">
        <f t="shared" si="37"/>
        <v>0</v>
      </c>
      <c r="U123" s="97">
        <v>13</v>
      </c>
      <c r="V123" s="98">
        <f t="shared" si="24"/>
        <v>0</v>
      </c>
      <c r="W123" s="98">
        <f t="shared" si="25"/>
        <v>0</v>
      </c>
      <c r="X123" s="98">
        <f t="shared" si="26"/>
        <v>0</v>
      </c>
      <c r="Y123" s="98">
        <f t="shared" si="27"/>
        <v>0</v>
      </c>
      <c r="Z123" s="98">
        <f t="shared" si="28"/>
        <v>0</v>
      </c>
      <c r="AA123" s="98">
        <f t="shared" si="29"/>
        <v>0</v>
      </c>
      <c r="AB123" s="98">
        <f t="shared" si="30"/>
        <v>0</v>
      </c>
      <c r="AC123" s="98">
        <f t="shared" si="31"/>
        <v>0</v>
      </c>
      <c r="AD123" s="98">
        <f t="shared" si="32"/>
        <v>0</v>
      </c>
      <c r="AE123" s="98">
        <f t="shared" si="33"/>
        <v>0</v>
      </c>
      <c r="AF123" s="98">
        <f t="shared" si="34"/>
        <v>0</v>
      </c>
      <c r="AG123" s="98">
        <f t="shared" si="35"/>
        <v>0</v>
      </c>
    </row>
    <row r="124" spans="2:33" s="106" customFormat="1" ht="12.75" x14ac:dyDescent="0.2">
      <c r="B124" s="522" t="str">
        <f t="shared" si="36"/>
        <v>Equipo Técnico 11: indicar nombre aquí</v>
      </c>
      <c r="C124" s="523"/>
      <c r="D124" s="207"/>
      <c r="E124" s="208"/>
      <c r="F124" s="209"/>
      <c r="G124" s="209"/>
      <c r="H124" s="209"/>
      <c r="I124" s="209"/>
      <c r="J124" s="209"/>
      <c r="K124" s="209"/>
      <c r="L124" s="209"/>
      <c r="M124" s="209"/>
      <c r="N124" s="209"/>
      <c r="O124" s="209"/>
      <c r="P124" s="209"/>
      <c r="Q124" s="209"/>
      <c r="R124" s="236">
        <f t="shared" si="37"/>
        <v>0</v>
      </c>
      <c r="U124" s="97">
        <v>12</v>
      </c>
      <c r="V124" s="98">
        <f t="shared" si="24"/>
        <v>0</v>
      </c>
      <c r="W124" s="98">
        <f t="shared" si="25"/>
        <v>0</v>
      </c>
      <c r="X124" s="98">
        <f t="shared" si="26"/>
        <v>0</v>
      </c>
      <c r="Y124" s="98">
        <f t="shared" si="27"/>
        <v>0</v>
      </c>
      <c r="Z124" s="98">
        <f t="shared" si="28"/>
        <v>0</v>
      </c>
      <c r="AA124" s="98">
        <f t="shared" si="29"/>
        <v>0</v>
      </c>
      <c r="AB124" s="98">
        <f t="shared" si="30"/>
        <v>0</v>
      </c>
      <c r="AC124" s="98">
        <f t="shared" si="31"/>
        <v>0</v>
      </c>
      <c r="AD124" s="98">
        <f t="shared" si="32"/>
        <v>0</v>
      </c>
      <c r="AE124" s="98">
        <f t="shared" si="33"/>
        <v>0</v>
      </c>
      <c r="AF124" s="98">
        <f t="shared" si="34"/>
        <v>0</v>
      </c>
      <c r="AG124" s="98">
        <f t="shared" si="35"/>
        <v>0</v>
      </c>
    </row>
    <row r="125" spans="2:33" s="106" customFormat="1" ht="12.75" x14ac:dyDescent="0.2">
      <c r="B125" s="522" t="str">
        <f t="shared" si="36"/>
        <v>Equipo Técnico 12: indicar nombre aquí</v>
      </c>
      <c r="C125" s="523"/>
      <c r="D125" s="207"/>
      <c r="E125" s="208"/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236">
        <f t="shared" si="37"/>
        <v>0</v>
      </c>
      <c r="U125" s="97">
        <v>11</v>
      </c>
      <c r="V125" s="98">
        <f t="shared" si="24"/>
        <v>0</v>
      </c>
      <c r="W125" s="98">
        <f t="shared" si="25"/>
        <v>0</v>
      </c>
      <c r="X125" s="98">
        <f t="shared" si="26"/>
        <v>0</v>
      </c>
      <c r="Y125" s="98">
        <f t="shared" si="27"/>
        <v>0</v>
      </c>
      <c r="Z125" s="98">
        <f t="shared" si="28"/>
        <v>0</v>
      </c>
      <c r="AA125" s="98">
        <f t="shared" si="29"/>
        <v>0</v>
      </c>
      <c r="AB125" s="98">
        <f t="shared" si="30"/>
        <v>0</v>
      </c>
      <c r="AC125" s="98">
        <f t="shared" si="31"/>
        <v>0</v>
      </c>
      <c r="AD125" s="98">
        <f t="shared" si="32"/>
        <v>0</v>
      </c>
      <c r="AE125" s="98">
        <f t="shared" si="33"/>
        <v>0</v>
      </c>
      <c r="AF125" s="98">
        <f t="shared" si="34"/>
        <v>0</v>
      </c>
      <c r="AG125" s="98">
        <f t="shared" si="35"/>
        <v>0</v>
      </c>
    </row>
    <row r="126" spans="2:33" s="106" customFormat="1" ht="12.75" x14ac:dyDescent="0.2">
      <c r="B126" s="522" t="str">
        <f t="shared" si="36"/>
        <v>Equipo Técnico 13: indicar nombre aquí</v>
      </c>
      <c r="C126" s="523"/>
      <c r="D126" s="207"/>
      <c r="E126" s="208"/>
      <c r="F126" s="209"/>
      <c r="G126" s="209"/>
      <c r="H126" s="209"/>
      <c r="I126" s="209"/>
      <c r="J126" s="209"/>
      <c r="K126" s="209"/>
      <c r="L126" s="209"/>
      <c r="M126" s="209"/>
      <c r="N126" s="209"/>
      <c r="O126" s="209"/>
      <c r="P126" s="209"/>
      <c r="Q126" s="209"/>
      <c r="R126" s="236">
        <f t="shared" si="37"/>
        <v>0</v>
      </c>
      <c r="U126" s="97">
        <v>10</v>
      </c>
      <c r="V126" s="98">
        <f t="shared" si="24"/>
        <v>0</v>
      </c>
      <c r="W126" s="98">
        <f t="shared" si="25"/>
        <v>0</v>
      </c>
      <c r="X126" s="98">
        <f t="shared" si="26"/>
        <v>0</v>
      </c>
      <c r="Y126" s="98">
        <f t="shared" si="27"/>
        <v>0</v>
      </c>
      <c r="Z126" s="98">
        <f t="shared" si="28"/>
        <v>0</v>
      </c>
      <c r="AA126" s="98">
        <f t="shared" si="29"/>
        <v>0</v>
      </c>
      <c r="AB126" s="98">
        <f t="shared" si="30"/>
        <v>0</v>
      </c>
      <c r="AC126" s="98">
        <f t="shared" si="31"/>
        <v>0</v>
      </c>
      <c r="AD126" s="98">
        <f t="shared" si="32"/>
        <v>0</v>
      </c>
      <c r="AE126" s="98">
        <f t="shared" si="33"/>
        <v>0</v>
      </c>
      <c r="AF126" s="98">
        <f t="shared" si="34"/>
        <v>0</v>
      </c>
      <c r="AG126" s="98">
        <f t="shared" si="35"/>
        <v>0</v>
      </c>
    </row>
    <row r="127" spans="2:33" s="106" customFormat="1" ht="12.75" x14ac:dyDescent="0.2">
      <c r="B127" s="522" t="str">
        <f t="shared" si="36"/>
        <v>Equipo Técnico 14: indicar nombre aquí</v>
      </c>
      <c r="C127" s="523"/>
      <c r="D127" s="207"/>
      <c r="E127" s="208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36">
        <f t="shared" si="37"/>
        <v>0</v>
      </c>
      <c r="U127" s="97">
        <v>9</v>
      </c>
      <c r="V127" s="98">
        <f t="shared" si="24"/>
        <v>0</v>
      </c>
      <c r="W127" s="98">
        <f t="shared" si="25"/>
        <v>0</v>
      </c>
      <c r="X127" s="98">
        <f t="shared" si="26"/>
        <v>0</v>
      </c>
      <c r="Y127" s="98">
        <f t="shared" si="27"/>
        <v>0</v>
      </c>
      <c r="Z127" s="98">
        <f t="shared" si="28"/>
        <v>0</v>
      </c>
      <c r="AA127" s="98">
        <f t="shared" si="29"/>
        <v>0</v>
      </c>
      <c r="AB127" s="98">
        <f t="shared" si="30"/>
        <v>0</v>
      </c>
      <c r="AC127" s="98">
        <f t="shared" si="31"/>
        <v>0</v>
      </c>
      <c r="AD127" s="98">
        <f t="shared" si="32"/>
        <v>0</v>
      </c>
      <c r="AE127" s="98">
        <f t="shared" si="33"/>
        <v>0</v>
      </c>
      <c r="AF127" s="98">
        <f t="shared" si="34"/>
        <v>0</v>
      </c>
      <c r="AG127" s="98">
        <f t="shared" si="35"/>
        <v>0</v>
      </c>
    </row>
    <row r="128" spans="2:33" s="106" customFormat="1" ht="12.75" x14ac:dyDescent="0.2">
      <c r="B128" s="522" t="str">
        <f t="shared" si="36"/>
        <v>Equipo Técnico 15: indicar nombre aquí</v>
      </c>
      <c r="C128" s="523"/>
      <c r="D128" s="207"/>
      <c r="E128" s="208"/>
      <c r="F128" s="209"/>
      <c r="G128" s="209"/>
      <c r="H128" s="209"/>
      <c r="I128" s="209"/>
      <c r="J128" s="209"/>
      <c r="K128" s="209"/>
      <c r="L128" s="209"/>
      <c r="M128" s="209"/>
      <c r="N128" s="209"/>
      <c r="O128" s="209"/>
      <c r="P128" s="209"/>
      <c r="Q128" s="209"/>
      <c r="R128" s="236">
        <f t="shared" si="37"/>
        <v>0</v>
      </c>
      <c r="U128" s="97">
        <v>8</v>
      </c>
      <c r="V128" s="98">
        <f t="shared" si="24"/>
        <v>0</v>
      </c>
      <c r="W128" s="98">
        <f t="shared" si="25"/>
        <v>0</v>
      </c>
      <c r="X128" s="98">
        <f t="shared" si="26"/>
        <v>0</v>
      </c>
      <c r="Y128" s="98">
        <f t="shared" si="27"/>
        <v>0</v>
      </c>
      <c r="Z128" s="98">
        <f t="shared" si="28"/>
        <v>0</v>
      </c>
      <c r="AA128" s="98">
        <f t="shared" si="29"/>
        <v>0</v>
      </c>
      <c r="AB128" s="98">
        <f t="shared" si="30"/>
        <v>0</v>
      </c>
      <c r="AC128" s="98">
        <f t="shared" si="31"/>
        <v>0</v>
      </c>
      <c r="AD128" s="98">
        <f t="shared" si="32"/>
        <v>0</v>
      </c>
      <c r="AE128" s="98">
        <f t="shared" si="33"/>
        <v>0</v>
      </c>
      <c r="AF128" s="98">
        <f t="shared" si="34"/>
        <v>0</v>
      </c>
      <c r="AG128" s="98">
        <f t="shared" si="35"/>
        <v>0</v>
      </c>
    </row>
    <row r="129" spans="2:33" s="106" customFormat="1" ht="12.75" x14ac:dyDescent="0.2">
      <c r="B129" s="522" t="str">
        <f t="shared" si="36"/>
        <v>Equipo Técnico 16: indicar nombre aquí</v>
      </c>
      <c r="C129" s="523"/>
      <c r="D129" s="207"/>
      <c r="E129" s="208"/>
      <c r="F129" s="209"/>
      <c r="G129" s="209"/>
      <c r="H129" s="209"/>
      <c r="I129" s="209"/>
      <c r="J129" s="209"/>
      <c r="K129" s="209"/>
      <c r="L129" s="209"/>
      <c r="M129" s="209"/>
      <c r="N129" s="209"/>
      <c r="O129" s="209"/>
      <c r="P129" s="209"/>
      <c r="Q129" s="209"/>
      <c r="R129" s="236">
        <f t="shared" si="37"/>
        <v>0</v>
      </c>
      <c r="U129" s="97">
        <v>7</v>
      </c>
      <c r="V129" s="98">
        <f t="shared" si="24"/>
        <v>0</v>
      </c>
      <c r="W129" s="98">
        <f t="shared" si="25"/>
        <v>0</v>
      </c>
      <c r="X129" s="98">
        <f t="shared" si="26"/>
        <v>0</v>
      </c>
      <c r="Y129" s="98">
        <f t="shared" si="27"/>
        <v>0</v>
      </c>
      <c r="Z129" s="98">
        <f t="shared" si="28"/>
        <v>0</v>
      </c>
      <c r="AA129" s="98">
        <f t="shared" si="29"/>
        <v>0</v>
      </c>
      <c r="AB129" s="98">
        <f t="shared" si="30"/>
        <v>0</v>
      </c>
      <c r="AC129" s="98">
        <f t="shared" si="31"/>
        <v>0</v>
      </c>
      <c r="AD129" s="98">
        <f t="shared" si="32"/>
        <v>0</v>
      </c>
      <c r="AE129" s="98">
        <f t="shared" si="33"/>
        <v>0</v>
      </c>
      <c r="AF129" s="98">
        <f t="shared" si="34"/>
        <v>0</v>
      </c>
      <c r="AG129" s="98">
        <f t="shared" si="35"/>
        <v>0</v>
      </c>
    </row>
    <row r="130" spans="2:33" s="106" customFormat="1" ht="12.75" x14ac:dyDescent="0.2">
      <c r="B130" s="522" t="str">
        <f t="shared" si="36"/>
        <v>Equipo Técnico 17: indicar nombre aquí</v>
      </c>
      <c r="C130" s="523"/>
      <c r="D130" s="207"/>
      <c r="E130" s="208"/>
      <c r="F130" s="209"/>
      <c r="G130" s="209"/>
      <c r="H130" s="209"/>
      <c r="I130" s="209"/>
      <c r="J130" s="209"/>
      <c r="K130" s="209"/>
      <c r="L130" s="209"/>
      <c r="M130" s="209"/>
      <c r="N130" s="209"/>
      <c r="O130" s="209"/>
      <c r="P130" s="209"/>
      <c r="Q130" s="209"/>
      <c r="R130" s="236">
        <f t="shared" si="37"/>
        <v>0</v>
      </c>
      <c r="U130" s="97">
        <v>6</v>
      </c>
      <c r="V130" s="98">
        <f t="shared" si="24"/>
        <v>0</v>
      </c>
      <c r="W130" s="98">
        <f t="shared" si="25"/>
        <v>0</v>
      </c>
      <c r="X130" s="98">
        <f t="shared" si="26"/>
        <v>0</v>
      </c>
      <c r="Y130" s="98">
        <f t="shared" si="27"/>
        <v>0</v>
      </c>
      <c r="Z130" s="98">
        <f t="shared" si="28"/>
        <v>0</v>
      </c>
      <c r="AA130" s="98">
        <f t="shared" si="29"/>
        <v>0</v>
      </c>
      <c r="AB130" s="98">
        <f t="shared" si="30"/>
        <v>0</v>
      </c>
      <c r="AC130" s="98">
        <f t="shared" si="31"/>
        <v>0</v>
      </c>
      <c r="AD130" s="98">
        <f t="shared" si="32"/>
        <v>0</v>
      </c>
      <c r="AE130" s="98">
        <f t="shared" si="33"/>
        <v>0</v>
      </c>
      <c r="AF130" s="98">
        <f t="shared" si="34"/>
        <v>0</v>
      </c>
      <c r="AG130" s="98">
        <f t="shared" si="35"/>
        <v>0</v>
      </c>
    </row>
    <row r="131" spans="2:33" s="106" customFormat="1" ht="12.75" x14ac:dyDescent="0.2">
      <c r="B131" s="522" t="str">
        <f t="shared" si="36"/>
        <v>Equipo Técnico 18: indicar nombre aquí</v>
      </c>
      <c r="C131" s="523"/>
      <c r="D131" s="207"/>
      <c r="E131" s="208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36">
        <f t="shared" si="37"/>
        <v>0</v>
      </c>
      <c r="U131" s="97">
        <v>5</v>
      </c>
      <c r="V131" s="98">
        <f t="shared" si="24"/>
        <v>0</v>
      </c>
      <c r="W131" s="98">
        <f t="shared" si="25"/>
        <v>0</v>
      </c>
      <c r="X131" s="98">
        <f t="shared" si="26"/>
        <v>0</v>
      </c>
      <c r="Y131" s="98">
        <f t="shared" si="27"/>
        <v>0</v>
      </c>
      <c r="Z131" s="98">
        <f t="shared" si="28"/>
        <v>0</v>
      </c>
      <c r="AA131" s="98">
        <f t="shared" si="29"/>
        <v>0</v>
      </c>
      <c r="AB131" s="98">
        <f t="shared" si="30"/>
        <v>0</v>
      </c>
      <c r="AC131" s="98">
        <f t="shared" si="31"/>
        <v>0</v>
      </c>
      <c r="AD131" s="98">
        <f t="shared" si="32"/>
        <v>0</v>
      </c>
      <c r="AE131" s="98">
        <f t="shared" si="33"/>
        <v>0</v>
      </c>
      <c r="AF131" s="98">
        <f t="shared" si="34"/>
        <v>0</v>
      </c>
      <c r="AG131" s="98">
        <f t="shared" si="35"/>
        <v>0</v>
      </c>
    </row>
    <row r="132" spans="2:33" s="106" customFormat="1" ht="12.75" x14ac:dyDescent="0.2">
      <c r="B132" s="522" t="str">
        <f t="shared" si="36"/>
        <v>Equipo Técnico 19: indicar nombre aquí</v>
      </c>
      <c r="C132" s="523"/>
      <c r="D132" s="207"/>
      <c r="E132" s="208"/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36">
        <f t="shared" si="37"/>
        <v>0</v>
      </c>
      <c r="U132" s="97">
        <v>4</v>
      </c>
      <c r="V132" s="98">
        <f t="shared" si="24"/>
        <v>0</v>
      </c>
      <c r="W132" s="98">
        <f t="shared" si="25"/>
        <v>0</v>
      </c>
      <c r="X132" s="98">
        <f t="shared" si="26"/>
        <v>0</v>
      </c>
      <c r="Y132" s="98">
        <f t="shared" si="27"/>
        <v>0</v>
      </c>
      <c r="Z132" s="98">
        <f t="shared" si="28"/>
        <v>0</v>
      </c>
      <c r="AA132" s="98">
        <f t="shared" si="29"/>
        <v>0</v>
      </c>
      <c r="AB132" s="98">
        <f t="shared" si="30"/>
        <v>0</v>
      </c>
      <c r="AC132" s="98">
        <f t="shared" si="31"/>
        <v>0</v>
      </c>
      <c r="AD132" s="98">
        <f t="shared" si="32"/>
        <v>0</v>
      </c>
      <c r="AE132" s="98">
        <f t="shared" si="33"/>
        <v>0</v>
      </c>
      <c r="AF132" s="98">
        <f t="shared" si="34"/>
        <v>0</v>
      </c>
      <c r="AG132" s="98">
        <f t="shared" si="35"/>
        <v>0</v>
      </c>
    </row>
    <row r="133" spans="2:33" ht="12.75" x14ac:dyDescent="0.2">
      <c r="B133" s="522" t="str">
        <f t="shared" si="36"/>
        <v>Equipo Técnico 20: indicar nombre aquí</v>
      </c>
      <c r="C133" s="523"/>
      <c r="D133" s="207"/>
      <c r="E133" s="208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36">
        <f t="shared" si="37"/>
        <v>0</v>
      </c>
      <c r="U133" s="97">
        <v>3</v>
      </c>
      <c r="V133" s="98">
        <f t="shared" si="24"/>
        <v>0</v>
      </c>
      <c r="W133" s="98">
        <f t="shared" si="25"/>
        <v>0</v>
      </c>
      <c r="X133" s="98">
        <f t="shared" si="26"/>
        <v>0</v>
      </c>
      <c r="Y133" s="98">
        <f t="shared" si="27"/>
        <v>0</v>
      </c>
      <c r="Z133" s="98">
        <f t="shared" si="28"/>
        <v>0</v>
      </c>
      <c r="AA133" s="98">
        <f t="shared" si="29"/>
        <v>0</v>
      </c>
      <c r="AB133" s="98">
        <f t="shared" si="30"/>
        <v>0</v>
      </c>
      <c r="AC133" s="98">
        <f t="shared" si="31"/>
        <v>0</v>
      </c>
      <c r="AD133" s="98">
        <f t="shared" si="32"/>
        <v>0</v>
      </c>
      <c r="AE133" s="98">
        <f t="shared" si="33"/>
        <v>0</v>
      </c>
      <c r="AF133" s="98">
        <f t="shared" si="34"/>
        <v>0</v>
      </c>
      <c r="AG133" s="98">
        <f t="shared" si="35"/>
        <v>0</v>
      </c>
    </row>
    <row r="134" spans="2:33" ht="12.75" hidden="1" outlineLevel="1" x14ac:dyDescent="0.2">
      <c r="B134" s="179"/>
      <c r="C134" s="180"/>
      <c r="D134" s="181"/>
      <c r="E134" s="182"/>
      <c r="F134" s="101">
        <f>Q108+1</f>
        <v>45658</v>
      </c>
      <c r="G134" s="102">
        <f t="shared" ref="G134:Q134" si="38">F135+1</f>
        <v>45689</v>
      </c>
      <c r="H134" s="102">
        <f t="shared" si="38"/>
        <v>45717</v>
      </c>
      <c r="I134" s="102">
        <f t="shared" si="38"/>
        <v>45748</v>
      </c>
      <c r="J134" s="102">
        <f t="shared" si="38"/>
        <v>45778</v>
      </c>
      <c r="K134" s="102">
        <f t="shared" si="38"/>
        <v>45809</v>
      </c>
      <c r="L134" s="102">
        <f t="shared" si="38"/>
        <v>45839</v>
      </c>
      <c r="M134" s="102">
        <f t="shared" si="38"/>
        <v>45870</v>
      </c>
      <c r="N134" s="102">
        <f t="shared" si="38"/>
        <v>45901</v>
      </c>
      <c r="O134" s="102">
        <f t="shared" si="38"/>
        <v>45931</v>
      </c>
      <c r="P134" s="102">
        <f t="shared" si="38"/>
        <v>45962</v>
      </c>
      <c r="Q134" s="102">
        <f t="shared" si="38"/>
        <v>45992</v>
      </c>
      <c r="R134" s="183"/>
      <c r="U134" s="94">
        <v>2</v>
      </c>
      <c r="V134" s="103">
        <f t="shared" ref="V134:AG134" si="39">F134</f>
        <v>45658</v>
      </c>
      <c r="W134" s="103">
        <f t="shared" si="39"/>
        <v>45689</v>
      </c>
      <c r="X134" s="103">
        <f t="shared" si="39"/>
        <v>45717</v>
      </c>
      <c r="Y134" s="103">
        <f t="shared" si="39"/>
        <v>45748</v>
      </c>
      <c r="Z134" s="103">
        <f t="shared" si="39"/>
        <v>45778</v>
      </c>
      <c r="AA134" s="103">
        <f t="shared" si="39"/>
        <v>45809</v>
      </c>
      <c r="AB134" s="103">
        <f t="shared" si="39"/>
        <v>45839</v>
      </c>
      <c r="AC134" s="103">
        <f t="shared" si="39"/>
        <v>45870</v>
      </c>
      <c r="AD134" s="103">
        <f t="shared" si="39"/>
        <v>45901</v>
      </c>
      <c r="AE134" s="103">
        <f t="shared" si="39"/>
        <v>45931</v>
      </c>
      <c r="AF134" s="103">
        <f t="shared" si="39"/>
        <v>45962</v>
      </c>
      <c r="AG134" s="103">
        <f t="shared" si="39"/>
        <v>45992</v>
      </c>
    </row>
    <row r="135" spans="2:33" ht="12.75" hidden="1" outlineLevel="1" x14ac:dyDescent="0.2">
      <c r="B135" s="179"/>
      <c r="C135" s="180"/>
      <c r="D135" s="181"/>
      <c r="E135" s="182"/>
      <c r="F135" s="101">
        <f>EDATE(F134,1)-1</f>
        <v>45688</v>
      </c>
      <c r="G135" s="101">
        <f>EDATE(G134,1)-1</f>
        <v>45716</v>
      </c>
      <c r="H135" s="101">
        <f t="shared" ref="H135:Q135" si="40">EDATE(H134,1)-1</f>
        <v>45747</v>
      </c>
      <c r="I135" s="101">
        <f t="shared" si="40"/>
        <v>45777</v>
      </c>
      <c r="J135" s="101">
        <f t="shared" si="40"/>
        <v>45808</v>
      </c>
      <c r="K135" s="101">
        <f t="shared" si="40"/>
        <v>45838</v>
      </c>
      <c r="L135" s="101">
        <f t="shared" si="40"/>
        <v>45869</v>
      </c>
      <c r="M135" s="101">
        <f t="shared" si="40"/>
        <v>45900</v>
      </c>
      <c r="N135" s="101">
        <f t="shared" si="40"/>
        <v>45930</v>
      </c>
      <c r="O135" s="101">
        <f t="shared" si="40"/>
        <v>45961</v>
      </c>
      <c r="P135" s="101">
        <f t="shared" si="40"/>
        <v>45991</v>
      </c>
      <c r="Q135" s="101">
        <f t="shared" si="40"/>
        <v>46022</v>
      </c>
      <c r="R135" s="183"/>
    </row>
    <row r="136" spans="2:33" ht="12.75" collapsed="1" x14ac:dyDescent="0.2">
      <c r="B136" s="179"/>
      <c r="C136" s="180"/>
      <c r="D136" s="232"/>
      <c r="E136" s="233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  <c r="Q136" s="234"/>
      <c r="R136" s="183"/>
    </row>
    <row r="137" spans="2:33" x14ac:dyDescent="0.2">
      <c r="B137" s="91" t="s">
        <v>88</v>
      </c>
    </row>
    <row r="138" spans="2:33" s="113" customFormat="1" ht="35.25" customHeight="1" x14ac:dyDescent="0.2">
      <c r="B138" s="528" t="s">
        <v>89</v>
      </c>
      <c r="C138" s="529"/>
      <c r="D138" s="206" t="s">
        <v>163</v>
      </c>
      <c r="E138" s="206" t="s">
        <v>90</v>
      </c>
      <c r="F138" s="530" t="s">
        <v>91</v>
      </c>
      <c r="G138" s="531"/>
      <c r="H138" s="532" t="s">
        <v>92</v>
      </c>
      <c r="I138" s="533"/>
      <c r="J138" s="112"/>
      <c r="K138" s="112"/>
      <c r="L138" s="112"/>
      <c r="M138" s="112"/>
      <c r="N138" s="112"/>
      <c r="O138" s="112"/>
      <c r="P138" s="112"/>
      <c r="Q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</row>
    <row r="139" spans="2:33" ht="12.75" x14ac:dyDescent="0.2">
      <c r="B139" s="522" t="str">
        <f>'Memoria Aporte FIA al Ejecutor'!C7</f>
        <v>Coordinador Principal: indicar nombre aquí</v>
      </c>
      <c r="C139" s="523"/>
      <c r="D139" s="237" t="str">
        <f>IF(COUNT(F4:Q4)+COUNT(F31:Q31)+COUNT(F58:Q58)+COUNT(F85:Q85)+COUNT(F112:Q112)=0,"",COUNT(F4:Q4)+COUNT(F31:Q31)+COUNT(F58:Q58)+COUNT(F85:Q85)+COUNT(F112:Q112))</f>
        <v/>
      </c>
      <c r="E139" s="238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524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525"/>
      <c r="H139" s="526" t="str">
        <f t="shared" ref="H139:H149" si="41">IF(OR(D139&lt;=0,D139=""),"",(SUM(F4:Q4)+SUM(F31:Q31)+SUM(F58:Q58)+SUM(F85:Q85)+SUM(F112:Q112))/D139)</f>
        <v/>
      </c>
      <c r="I139" s="527"/>
      <c r="J139" s="92"/>
      <c r="K139" s="92"/>
      <c r="L139" s="92"/>
      <c r="M139" s="92"/>
      <c r="N139" s="92"/>
      <c r="O139" s="92"/>
      <c r="P139" s="92"/>
      <c r="Q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</row>
    <row r="140" spans="2:33" ht="12.75" x14ac:dyDescent="0.2">
      <c r="B140" s="522" t="str">
        <f>'Memoria Aporte FIA al Ejecutor'!C8</f>
        <v>Coordinador Alterno: indicar nombre aquí</v>
      </c>
      <c r="C140" s="523"/>
      <c r="D140" s="237" t="str">
        <f t="shared" ref="D140:D160" si="42">IF(COUNT(F5:Q5)+COUNT(F32:Q32)+COUNT(F59:Q59)+COUNT(F86:Q86)+COUNT(F113:Q113)=0,"",COUNT(F5:Q5)+COUNT(F32:Q32)+COUNT(F59:Q59)+COUNT(F86:Q86)+COUNT(F113:Q113))</f>
        <v/>
      </c>
      <c r="E140" s="238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524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525"/>
      <c r="H140" s="526" t="str">
        <f t="shared" si="41"/>
        <v/>
      </c>
      <c r="I140" s="527"/>
      <c r="J140" s="92"/>
      <c r="K140" s="92"/>
      <c r="L140" s="92"/>
      <c r="M140" s="92"/>
      <c r="N140" s="92"/>
      <c r="O140" s="92"/>
      <c r="P140" s="92"/>
      <c r="Q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</row>
    <row r="141" spans="2:33" ht="12.75" x14ac:dyDescent="0.2">
      <c r="B141" s="522" t="str">
        <f>'Memoria Aporte FIA al Ejecutor'!C9</f>
        <v>Equipo Técnico 1: indicar nombre aquí</v>
      </c>
      <c r="C141" s="523"/>
      <c r="D141" s="237" t="str">
        <f t="shared" si="42"/>
        <v/>
      </c>
      <c r="E141" s="238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524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525"/>
      <c r="H141" s="526" t="str">
        <f t="shared" si="41"/>
        <v/>
      </c>
      <c r="I141" s="527"/>
      <c r="J141" s="92"/>
      <c r="K141" s="92"/>
      <c r="L141" s="92"/>
      <c r="M141" s="92"/>
      <c r="N141" s="92"/>
      <c r="O141" s="92"/>
      <c r="P141" s="92"/>
      <c r="Q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</row>
    <row r="142" spans="2:33" ht="12.75" x14ac:dyDescent="0.2">
      <c r="B142" s="522" t="str">
        <f>'Memoria Aporte FIA al Ejecutor'!C10</f>
        <v>Equipo Técnico 2: indicar nombre aquí</v>
      </c>
      <c r="C142" s="523"/>
      <c r="D142" s="237" t="str">
        <f t="shared" si="42"/>
        <v/>
      </c>
      <c r="E142" s="238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524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525"/>
      <c r="H142" s="526" t="str">
        <f t="shared" si="41"/>
        <v/>
      </c>
      <c r="I142" s="527"/>
      <c r="J142" s="92"/>
      <c r="K142" s="92"/>
      <c r="L142" s="92"/>
      <c r="M142" s="92"/>
      <c r="N142" s="92"/>
      <c r="O142" s="92"/>
      <c r="P142" s="92"/>
      <c r="Q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</row>
    <row r="143" spans="2:33" ht="12.75" x14ac:dyDescent="0.2">
      <c r="B143" s="522" t="str">
        <f>'Memoria Aporte FIA al Ejecutor'!C11</f>
        <v>Equipo Técnico 3: indicar nombre aquí</v>
      </c>
      <c r="C143" s="523"/>
      <c r="D143" s="237" t="str">
        <f t="shared" si="42"/>
        <v/>
      </c>
      <c r="E143" s="238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524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525"/>
      <c r="H143" s="526" t="str">
        <f t="shared" si="41"/>
        <v/>
      </c>
      <c r="I143" s="527"/>
      <c r="J143" s="92"/>
      <c r="K143" s="92"/>
      <c r="L143" s="92"/>
      <c r="M143" s="92"/>
      <c r="N143" s="92"/>
      <c r="O143" s="92"/>
      <c r="P143" s="92"/>
      <c r="Q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</row>
    <row r="144" spans="2:33" ht="12.75" x14ac:dyDescent="0.2">
      <c r="B144" s="522" t="str">
        <f>'Memoria Aporte FIA al Ejecutor'!C12</f>
        <v>Equipo Técnico 4: indicar nombre aquí</v>
      </c>
      <c r="C144" s="523"/>
      <c r="D144" s="237" t="str">
        <f t="shared" si="42"/>
        <v/>
      </c>
      <c r="E144" s="238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524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525"/>
      <c r="H144" s="526" t="str">
        <f t="shared" si="41"/>
        <v/>
      </c>
      <c r="I144" s="527"/>
      <c r="J144" s="92"/>
      <c r="K144" s="92"/>
      <c r="L144" s="92"/>
      <c r="M144" s="92"/>
      <c r="N144" s="92"/>
      <c r="O144" s="92"/>
      <c r="P144" s="92"/>
      <c r="Q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</row>
    <row r="145" spans="2:33" ht="12.75" x14ac:dyDescent="0.2">
      <c r="B145" s="522" t="str">
        <f>'Memoria Aporte FIA al Ejecutor'!C13</f>
        <v>Equipo Técnico 5: indicar nombre aquí</v>
      </c>
      <c r="C145" s="523"/>
      <c r="D145" s="237" t="str">
        <f t="shared" si="42"/>
        <v/>
      </c>
      <c r="E145" s="238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524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525"/>
      <c r="H145" s="526" t="str">
        <f t="shared" si="41"/>
        <v/>
      </c>
      <c r="I145" s="527"/>
      <c r="J145" s="92"/>
      <c r="K145" s="92"/>
      <c r="L145" s="92"/>
      <c r="M145" s="92"/>
      <c r="N145" s="92"/>
      <c r="O145" s="92"/>
      <c r="P145" s="92"/>
      <c r="Q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</row>
    <row r="146" spans="2:33" ht="12.75" x14ac:dyDescent="0.2">
      <c r="B146" s="522" t="str">
        <f>'Memoria Aporte FIA al Ejecutor'!C14</f>
        <v>Equipo Técnico 6: indicar nombre aquí</v>
      </c>
      <c r="C146" s="523"/>
      <c r="D146" s="237" t="str">
        <f t="shared" si="42"/>
        <v/>
      </c>
      <c r="E146" s="238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524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525"/>
      <c r="H146" s="526" t="str">
        <f t="shared" si="41"/>
        <v/>
      </c>
      <c r="I146" s="527"/>
      <c r="J146" s="92"/>
      <c r="K146" s="92"/>
      <c r="L146" s="92"/>
      <c r="M146" s="92"/>
      <c r="N146" s="92"/>
      <c r="O146" s="92"/>
      <c r="P146" s="92"/>
      <c r="Q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</row>
    <row r="147" spans="2:33" ht="12.75" x14ac:dyDescent="0.2">
      <c r="B147" s="522" t="str">
        <f>'Memoria Aporte FIA al Ejecutor'!C15</f>
        <v>Equipo Técnico 7: indicar nombre aquí</v>
      </c>
      <c r="C147" s="523"/>
      <c r="D147" s="237" t="str">
        <f t="shared" si="42"/>
        <v/>
      </c>
      <c r="E147" s="238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524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525"/>
      <c r="H147" s="526" t="str">
        <f t="shared" si="41"/>
        <v/>
      </c>
      <c r="I147" s="527"/>
      <c r="J147" s="92"/>
      <c r="K147" s="92"/>
      <c r="L147" s="92"/>
      <c r="M147" s="92"/>
      <c r="N147" s="92"/>
      <c r="O147" s="92"/>
      <c r="P147" s="92"/>
      <c r="Q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</row>
    <row r="148" spans="2:33" ht="12.75" x14ac:dyDescent="0.2">
      <c r="B148" s="522" t="str">
        <f>'Memoria Aporte FIA al Ejecutor'!C16</f>
        <v>Equipo Técnico 8: indicar nombre aquí</v>
      </c>
      <c r="C148" s="523"/>
      <c r="D148" s="237" t="str">
        <f t="shared" si="42"/>
        <v/>
      </c>
      <c r="E148" s="238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524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525"/>
      <c r="H148" s="526" t="str">
        <f t="shared" si="41"/>
        <v/>
      </c>
      <c r="I148" s="527"/>
      <c r="J148" s="92"/>
      <c r="K148" s="92"/>
      <c r="L148" s="92"/>
      <c r="M148" s="92"/>
      <c r="N148" s="92"/>
      <c r="O148" s="92"/>
      <c r="P148" s="92"/>
      <c r="Q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</row>
    <row r="149" spans="2:33" ht="12.75" x14ac:dyDescent="0.2">
      <c r="B149" s="522" t="str">
        <f>'Memoria Aporte FIA al Ejecutor'!C17</f>
        <v>Equipo Técnico 9: indicar nombre aquí</v>
      </c>
      <c r="C149" s="523"/>
      <c r="D149" s="237" t="str">
        <f t="shared" si="42"/>
        <v/>
      </c>
      <c r="E149" s="238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524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525"/>
      <c r="H149" s="526" t="str">
        <f t="shared" si="41"/>
        <v/>
      </c>
      <c r="I149" s="527"/>
      <c r="J149" s="92"/>
      <c r="K149" s="92"/>
      <c r="L149" s="92"/>
      <c r="M149" s="92"/>
      <c r="N149" s="92"/>
      <c r="O149" s="92"/>
      <c r="P149" s="92"/>
      <c r="Q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</row>
    <row r="150" spans="2:33" ht="12.75" x14ac:dyDescent="0.2">
      <c r="B150" s="522" t="str">
        <f>'Memoria Aporte FIA al Ejecutor'!C18</f>
        <v>Equipo Técnico 10: indicar nombre aquí</v>
      </c>
      <c r="C150" s="523"/>
      <c r="D150" s="237" t="str">
        <f t="shared" si="42"/>
        <v/>
      </c>
      <c r="E150" s="238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524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525"/>
      <c r="H150" s="526" t="str">
        <f>IF(OR(D150&lt;=0,D150=""),"",(SUM(F15:Q15)+SUM(F42:Q42)+SUM(F69:Q69)+SUM(F96:Q96)+SUM(F123:Q123))/D150)</f>
        <v/>
      </c>
      <c r="I150" s="527"/>
      <c r="J150" s="92"/>
      <c r="K150" s="92"/>
      <c r="L150" s="92"/>
      <c r="M150" s="92"/>
      <c r="N150" s="92"/>
      <c r="O150" s="92"/>
      <c r="P150" s="92"/>
      <c r="Q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</row>
    <row r="151" spans="2:33" ht="12.75" x14ac:dyDescent="0.2">
      <c r="B151" s="522" t="str">
        <f>'Memoria Aporte FIA al Ejecutor'!C19</f>
        <v>Equipo Técnico 11: indicar nombre aquí</v>
      </c>
      <c r="C151" s="523"/>
      <c r="D151" s="237" t="str">
        <f t="shared" si="42"/>
        <v/>
      </c>
      <c r="E151" s="238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524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525"/>
      <c r="H151" s="526" t="str">
        <f>IF(OR(D151&lt;=0,D151=""),"",(SUM(F16:Q16)+SUM(F43:Q43)+SUM(F70:Q70)+SUM(F97:Q97)+SUM(F124:Q124))/D151)</f>
        <v/>
      </c>
      <c r="I151" s="527"/>
      <c r="J151" s="92"/>
      <c r="K151" s="92"/>
      <c r="L151" s="92"/>
      <c r="M151" s="92"/>
      <c r="N151" s="92"/>
      <c r="O151" s="92"/>
      <c r="P151" s="92"/>
      <c r="Q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</row>
    <row r="152" spans="2:33" ht="12.75" x14ac:dyDescent="0.2">
      <c r="B152" s="522" t="str">
        <f>'Memoria Aporte FIA al Ejecutor'!C20</f>
        <v>Equipo Técnico 12: indicar nombre aquí</v>
      </c>
      <c r="C152" s="523"/>
      <c r="D152" s="237" t="str">
        <f t="shared" si="42"/>
        <v/>
      </c>
      <c r="E152" s="238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524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525"/>
      <c r="H152" s="526" t="str">
        <f>IF(OR(D152&lt;=0,D152=""),"",(SUM(F17:Q17)+SUM(F44:Q44)+SUM(F71:Q71)+SUM(F98:Q98)+SUM(F125:Q125))/D152)</f>
        <v/>
      </c>
      <c r="I152" s="527"/>
      <c r="J152" s="92"/>
      <c r="K152" s="92"/>
      <c r="L152" s="92"/>
      <c r="M152" s="92"/>
      <c r="N152" s="92"/>
      <c r="O152" s="92"/>
      <c r="P152" s="92"/>
      <c r="Q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</row>
    <row r="153" spans="2:33" ht="12.75" x14ac:dyDescent="0.2">
      <c r="B153" s="522" t="str">
        <f>'Memoria Aporte FIA al Ejecutor'!C21</f>
        <v>Equipo Técnico 13: indicar nombre aquí</v>
      </c>
      <c r="C153" s="523"/>
      <c r="D153" s="237" t="str">
        <f t="shared" si="42"/>
        <v/>
      </c>
      <c r="E153" s="238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524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525"/>
      <c r="H153" s="526" t="str">
        <f>IF(OR(D153&lt;=0,D153=""),"",(SUM(F18:Q18)+SUM(F45:Q45)+SUM(F72:Q72)+SUM(F99:Q99)+SUM(F126:Q126))/D153)</f>
        <v/>
      </c>
      <c r="I153" s="527"/>
      <c r="J153" s="92"/>
      <c r="K153" s="92"/>
      <c r="L153" s="92"/>
      <c r="M153" s="92"/>
      <c r="N153" s="92"/>
      <c r="O153" s="92"/>
      <c r="P153" s="92"/>
      <c r="Q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</row>
    <row r="154" spans="2:33" ht="12.75" x14ac:dyDescent="0.2">
      <c r="B154" s="522" t="str">
        <f>'Memoria Aporte FIA al Ejecutor'!C22</f>
        <v>Equipo Técnico 14: indicar nombre aquí</v>
      </c>
      <c r="C154" s="523"/>
      <c r="D154" s="237" t="str">
        <f t="shared" si="42"/>
        <v/>
      </c>
      <c r="E154" s="238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524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525"/>
      <c r="H154" s="526" t="str">
        <f>IF(OR(D154&lt;=0,D154=""),"",(SUM(F19:Q19)+SUM(F46:Q46)+SUM(F73:Q73)+SUM(F100:Q100)+SUM(F127:Q127))/D154)</f>
        <v/>
      </c>
      <c r="I154" s="527"/>
      <c r="J154" s="92"/>
      <c r="K154" s="92"/>
      <c r="L154" s="92"/>
      <c r="M154" s="92"/>
      <c r="N154" s="92"/>
      <c r="O154" s="92"/>
      <c r="P154" s="92"/>
      <c r="Q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</row>
    <row r="155" spans="2:33" ht="12.75" x14ac:dyDescent="0.2">
      <c r="B155" s="522" t="str">
        <f>'Memoria Aporte FIA al Ejecutor'!C23</f>
        <v>Equipo Técnico 15: indicar nombre aquí</v>
      </c>
      <c r="C155" s="523"/>
      <c r="D155" s="237" t="str">
        <f t="shared" si="42"/>
        <v/>
      </c>
      <c r="E155" s="238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524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525"/>
      <c r="H155" s="526" t="str">
        <f t="shared" ref="H155:H160" si="43">IF(OR(D155&lt;=0,D155=""),"",(SUM(F20:Q20)+SUM(F47:Q47)+SUM(F74:Q74)+SUM(F101:Q101)+SUM(F128:Q128))/D155)</f>
        <v/>
      </c>
      <c r="I155" s="527"/>
      <c r="J155" s="92"/>
      <c r="K155" s="92"/>
      <c r="L155" s="92"/>
      <c r="M155" s="92"/>
      <c r="N155" s="92"/>
      <c r="O155" s="92"/>
      <c r="P155" s="92"/>
      <c r="Q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</row>
    <row r="156" spans="2:33" ht="12.75" x14ac:dyDescent="0.2">
      <c r="B156" s="522" t="str">
        <f>'Memoria Aporte FIA al Ejecutor'!C24</f>
        <v>Equipo Técnico 16: indicar nombre aquí</v>
      </c>
      <c r="C156" s="523"/>
      <c r="D156" s="237" t="str">
        <f t="shared" si="42"/>
        <v/>
      </c>
      <c r="E156" s="238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524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525"/>
      <c r="H156" s="526" t="str">
        <f t="shared" si="43"/>
        <v/>
      </c>
      <c r="I156" s="527"/>
      <c r="J156" s="92"/>
      <c r="K156" s="92"/>
      <c r="L156" s="92"/>
      <c r="M156" s="92"/>
      <c r="N156" s="92"/>
      <c r="O156" s="92"/>
      <c r="P156" s="92"/>
      <c r="Q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</row>
    <row r="157" spans="2:33" ht="12.75" x14ac:dyDescent="0.2">
      <c r="B157" s="522" t="str">
        <f>'Memoria Aporte FIA al Ejecutor'!C25</f>
        <v>Equipo Técnico 17: indicar nombre aquí</v>
      </c>
      <c r="C157" s="523"/>
      <c r="D157" s="237" t="str">
        <f t="shared" si="42"/>
        <v/>
      </c>
      <c r="E157" s="238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524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525"/>
      <c r="H157" s="526" t="str">
        <f t="shared" si="43"/>
        <v/>
      </c>
      <c r="I157" s="527"/>
      <c r="J157" s="92"/>
      <c r="K157" s="92"/>
      <c r="L157" s="92"/>
      <c r="M157" s="92"/>
      <c r="N157" s="92"/>
      <c r="O157" s="92"/>
      <c r="P157" s="92"/>
      <c r="Q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</row>
    <row r="158" spans="2:33" ht="12.75" x14ac:dyDescent="0.2">
      <c r="B158" s="522" t="str">
        <f>'Memoria Aporte FIA al Ejecutor'!C26</f>
        <v>Equipo Técnico 18: indicar nombre aquí</v>
      </c>
      <c r="C158" s="523"/>
      <c r="D158" s="237" t="str">
        <f t="shared" si="42"/>
        <v/>
      </c>
      <c r="E158" s="238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524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525"/>
      <c r="H158" s="526" t="str">
        <f t="shared" si="43"/>
        <v/>
      </c>
      <c r="I158" s="527"/>
      <c r="J158" s="92"/>
      <c r="K158" s="92"/>
      <c r="L158" s="92"/>
      <c r="M158" s="92"/>
      <c r="N158" s="92"/>
      <c r="O158" s="92"/>
      <c r="P158" s="92"/>
      <c r="Q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</row>
    <row r="159" spans="2:33" ht="12.75" x14ac:dyDescent="0.2">
      <c r="B159" s="522" t="str">
        <f>'Memoria Aporte FIA al Ejecutor'!C27</f>
        <v>Equipo Técnico 19: indicar nombre aquí</v>
      </c>
      <c r="C159" s="523"/>
      <c r="D159" s="237" t="str">
        <f t="shared" si="42"/>
        <v/>
      </c>
      <c r="E159" s="238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524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525"/>
      <c r="H159" s="526" t="str">
        <f t="shared" si="43"/>
        <v/>
      </c>
      <c r="I159" s="527"/>
      <c r="J159" s="92"/>
      <c r="K159" s="92"/>
      <c r="L159" s="92"/>
      <c r="M159" s="92"/>
      <c r="N159" s="92"/>
      <c r="O159" s="92"/>
      <c r="P159" s="92"/>
      <c r="Q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</row>
    <row r="160" spans="2:33" ht="12.75" x14ac:dyDescent="0.2">
      <c r="B160" s="522" t="str">
        <f>'Memoria Aporte FIA al Ejecutor'!C28</f>
        <v>Equipo Técnico 20: indicar nombre aquí</v>
      </c>
      <c r="C160" s="523"/>
      <c r="D160" s="237" t="str">
        <f t="shared" si="42"/>
        <v/>
      </c>
      <c r="E160" s="238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524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525"/>
      <c r="H160" s="526" t="str">
        <f t="shared" si="43"/>
        <v/>
      </c>
      <c r="I160" s="527"/>
      <c r="J160" s="92"/>
      <c r="K160" s="92"/>
      <c r="L160" s="92"/>
      <c r="M160" s="92"/>
      <c r="N160" s="92"/>
      <c r="O160" s="92"/>
      <c r="P160" s="92"/>
      <c r="Q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</row>
  </sheetData>
  <sheetProtection password="DC06" sheet="1" objects="1" scenarios="1" formatCells="0" formatColumns="0" formatRows="0"/>
  <mergeCells count="189">
    <mergeCell ref="F2:Q2"/>
    <mergeCell ref="F29:Q29"/>
    <mergeCell ref="R29:R30"/>
    <mergeCell ref="R2:R3"/>
    <mergeCell ref="F56:Q56"/>
    <mergeCell ref="R56:R57"/>
    <mergeCell ref="B4:C4"/>
    <mergeCell ref="B5:C5"/>
    <mergeCell ref="B6:C6"/>
    <mergeCell ref="B7:C7"/>
    <mergeCell ref="B8:C8"/>
    <mergeCell ref="B9:C9"/>
    <mergeCell ref="B32:C32"/>
    <mergeCell ref="B33:C33"/>
    <mergeCell ref="B34:C34"/>
    <mergeCell ref="B35:C35"/>
    <mergeCell ref="B36:C36"/>
    <mergeCell ref="F83:Q83"/>
    <mergeCell ref="R83:R84"/>
    <mergeCell ref="F110:Q110"/>
    <mergeCell ref="R110:R111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7:C37"/>
    <mergeCell ref="B38:C38"/>
    <mergeCell ref="F140:G140"/>
    <mergeCell ref="H140:I140"/>
    <mergeCell ref="B39:C39"/>
    <mergeCell ref="B40:C40"/>
    <mergeCell ref="B41:C41"/>
    <mergeCell ref="B42:C42"/>
    <mergeCell ref="B68:C68"/>
    <mergeCell ref="B43:C43"/>
    <mergeCell ref="B44:C44"/>
    <mergeCell ref="B45:C45"/>
    <mergeCell ref="B46:C46"/>
    <mergeCell ref="B127:C127"/>
    <mergeCell ref="B128:C128"/>
    <mergeCell ref="B129:C129"/>
    <mergeCell ref="B130:C130"/>
    <mergeCell ref="B131:C131"/>
    <mergeCell ref="B132:C132"/>
    <mergeCell ref="B104:C104"/>
    <mergeCell ref="B93:C93"/>
    <mergeCell ref="B94:C94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47:C47"/>
    <mergeCell ref="B48:C48"/>
    <mergeCell ref="B133:C133"/>
    <mergeCell ref="B123:C123"/>
    <mergeCell ref="B124:C124"/>
    <mergeCell ref="B125:C125"/>
    <mergeCell ref="B126:C126"/>
    <mergeCell ref="B71:C71"/>
    <mergeCell ref="B72:C72"/>
    <mergeCell ref="B78:C78"/>
    <mergeCell ref="B79:C79"/>
    <mergeCell ref="B73:C73"/>
    <mergeCell ref="B74:C74"/>
    <mergeCell ref="B91:C91"/>
    <mergeCell ref="B70:C70"/>
    <mergeCell ref="B103:C103"/>
    <mergeCell ref="F158:G158"/>
    <mergeCell ref="H158:I158"/>
    <mergeCell ref="F159:G159"/>
    <mergeCell ref="H159:I159"/>
    <mergeCell ref="F160:G160"/>
    <mergeCell ref="H160:I160"/>
    <mergeCell ref="F149:G149"/>
    <mergeCell ref="H149:I149"/>
    <mergeCell ref="F150:G150"/>
    <mergeCell ref="H150:I150"/>
    <mergeCell ref="F151:G151"/>
    <mergeCell ref="H151:I151"/>
    <mergeCell ref="F152:G152"/>
    <mergeCell ref="H152:I152"/>
    <mergeCell ref="F153:G153"/>
    <mergeCell ref="H153:I153"/>
    <mergeCell ref="F154:G154"/>
    <mergeCell ref="H154:I154"/>
    <mergeCell ref="F155:G155"/>
    <mergeCell ref="H155:I155"/>
    <mergeCell ref="F156:G156"/>
    <mergeCell ref="H156:I156"/>
    <mergeCell ref="F157:G157"/>
    <mergeCell ref="H157:I157"/>
    <mergeCell ref="F143:G143"/>
    <mergeCell ref="H143:I143"/>
    <mergeCell ref="F144:G144"/>
    <mergeCell ref="H144:I144"/>
    <mergeCell ref="F145:G145"/>
    <mergeCell ref="H145:I145"/>
    <mergeCell ref="F146:G146"/>
    <mergeCell ref="H146:I146"/>
    <mergeCell ref="F147:G147"/>
    <mergeCell ref="H147:I147"/>
    <mergeCell ref="F148:G148"/>
    <mergeCell ref="H148:I148"/>
    <mergeCell ref="F141:G141"/>
    <mergeCell ref="H141:I141"/>
    <mergeCell ref="B92:C92"/>
    <mergeCell ref="B88:C88"/>
    <mergeCell ref="B89:C89"/>
    <mergeCell ref="B90:C90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62:C62"/>
    <mergeCell ref="B63:C63"/>
    <mergeCell ref="B64:C64"/>
    <mergeCell ref="B65:C65"/>
    <mergeCell ref="B66:C66"/>
    <mergeCell ref="B67:C67"/>
    <mergeCell ref="B87:C87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60:C160"/>
    <mergeCell ref="B151:C151"/>
    <mergeCell ref="B152:C152"/>
    <mergeCell ref="B153:C153"/>
    <mergeCell ref="B154:C154"/>
    <mergeCell ref="B155:C155"/>
    <mergeCell ref="B156:C156"/>
    <mergeCell ref="B115:C115"/>
    <mergeCell ref="B116:C116"/>
    <mergeCell ref="B117:C117"/>
    <mergeCell ref="B118:C118"/>
    <mergeCell ref="B119:C119"/>
    <mergeCell ref="B120:C120"/>
    <mergeCell ref="B149:C149"/>
    <mergeCell ref="B150:C150"/>
    <mergeCell ref="B121:C121"/>
    <mergeCell ref="B122:C122"/>
    <mergeCell ref="B157:C157"/>
    <mergeCell ref="B158:C158"/>
    <mergeCell ref="B145:C145"/>
    <mergeCell ref="B146:C146"/>
    <mergeCell ref="B147:C147"/>
    <mergeCell ref="B148:C148"/>
    <mergeCell ref="B159:C159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611" t="s">
        <v>127</v>
      </c>
      <c r="C3" s="612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604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605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605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605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605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605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605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605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605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605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605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605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605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605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605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605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605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605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605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605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605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605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605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605"/>
      <c r="C33" s="607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605"/>
      <c r="C34" s="608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605"/>
      <c r="C35" s="608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605"/>
      <c r="C36" s="608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605"/>
      <c r="C37" s="609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605"/>
      <c r="C38" s="607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605"/>
      <c r="C39" s="608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605"/>
      <c r="C40" s="608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605"/>
      <c r="C41" s="608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606"/>
      <c r="C42" s="610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98" t="s">
        <v>5</v>
      </c>
      <c r="C43" s="599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600"/>
      <c r="C44" s="601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600"/>
      <c r="C45" s="601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600"/>
      <c r="C46" s="601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600"/>
      <c r="C47" s="601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600"/>
      <c r="C48" s="601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600"/>
      <c r="C49" s="601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600"/>
      <c r="C50" s="601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600"/>
      <c r="C51" s="601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600"/>
      <c r="C52" s="601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600"/>
      <c r="C53" s="601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600"/>
      <c r="C54" s="601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600"/>
      <c r="C55" s="601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600"/>
      <c r="C56" s="601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600"/>
      <c r="C57" s="601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600"/>
      <c r="C58" s="601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600"/>
      <c r="C59" s="601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600"/>
      <c r="C60" s="601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600"/>
      <c r="C61" s="601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600"/>
      <c r="C62" s="601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600"/>
      <c r="C63" s="601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602"/>
      <c r="C64" s="603"/>
      <c r="D64" s="80"/>
      <c r="E64" s="50"/>
      <c r="F64" s="62"/>
      <c r="G64" s="62"/>
      <c r="H64" s="26">
        <f t="shared" si="0"/>
        <v>0</v>
      </c>
      <c r="I64" s="576">
        <f>SUM(H43:H64)</f>
        <v>0</v>
      </c>
      <c r="J64" s="577"/>
      <c r="K64" s="159"/>
      <c r="L64" s="121"/>
      <c r="M64" s="175"/>
    </row>
    <row r="65" spans="2:13" x14ac:dyDescent="0.2">
      <c r="B65" s="588" t="s">
        <v>6</v>
      </c>
      <c r="C65" s="589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584"/>
      <c r="C66" s="585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584"/>
      <c r="C67" s="585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584"/>
      <c r="C68" s="585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584"/>
      <c r="C69" s="585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586"/>
      <c r="C70" s="587"/>
      <c r="D70" s="78"/>
      <c r="E70" s="47"/>
      <c r="F70" s="59"/>
      <c r="G70" s="59"/>
      <c r="H70" s="26">
        <f t="shared" si="0"/>
        <v>0</v>
      </c>
      <c r="I70" s="576">
        <f>SUM(H65:H70)</f>
        <v>0</v>
      </c>
      <c r="J70" s="577"/>
      <c r="K70" s="159"/>
      <c r="L70" s="121"/>
      <c r="M70" s="175"/>
    </row>
    <row r="71" spans="2:13" x14ac:dyDescent="0.2">
      <c r="B71" s="598" t="s">
        <v>7</v>
      </c>
      <c r="C71" s="599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600"/>
      <c r="C72" s="601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600"/>
      <c r="C73" s="601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600"/>
      <c r="C74" s="601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600"/>
      <c r="C75" s="601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600"/>
      <c r="C76" s="601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600"/>
      <c r="C77" s="601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602"/>
      <c r="C78" s="603"/>
      <c r="D78" s="80"/>
      <c r="E78" s="50"/>
      <c r="F78" s="62"/>
      <c r="G78" s="62"/>
      <c r="H78" s="26">
        <f t="shared" si="0"/>
        <v>0</v>
      </c>
      <c r="I78" s="576">
        <f>SUM(H71:H78)</f>
        <v>0</v>
      </c>
      <c r="J78" s="577"/>
      <c r="K78" s="159"/>
      <c r="L78" s="122"/>
      <c r="M78" s="175"/>
    </row>
    <row r="79" spans="2:13" x14ac:dyDescent="0.2">
      <c r="B79" s="598" t="s">
        <v>8</v>
      </c>
      <c r="C79" s="599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600"/>
      <c r="C80" s="601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600"/>
      <c r="C81" s="601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600"/>
      <c r="C82" s="601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600"/>
      <c r="C83" s="601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600"/>
      <c r="C84" s="601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600"/>
      <c r="C85" s="601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600"/>
      <c r="C86" s="601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600"/>
      <c r="C87" s="601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602"/>
      <c r="C88" s="603"/>
      <c r="D88" s="85"/>
      <c r="E88" s="54"/>
      <c r="F88" s="67"/>
      <c r="G88" s="67"/>
      <c r="H88" s="26">
        <f t="shared" si="0"/>
        <v>0</v>
      </c>
      <c r="I88" s="576">
        <f>SUM(H79:H88)</f>
        <v>0</v>
      </c>
      <c r="J88" s="577"/>
      <c r="K88" s="159"/>
      <c r="L88" s="121"/>
      <c r="M88" s="175"/>
    </row>
    <row r="89" spans="2:13" x14ac:dyDescent="0.2">
      <c r="B89" s="588" t="s">
        <v>20</v>
      </c>
      <c r="C89" s="589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96"/>
      <c r="C90" s="597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96"/>
      <c r="C91" s="597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96"/>
      <c r="C92" s="597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584"/>
      <c r="C93" s="585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584"/>
      <c r="C94" s="585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584"/>
      <c r="C95" s="585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586"/>
      <c r="C96" s="587"/>
      <c r="D96" s="80"/>
      <c r="E96" s="50"/>
      <c r="F96" s="62"/>
      <c r="G96" s="62"/>
      <c r="H96" s="34">
        <f t="shared" si="0"/>
        <v>0</v>
      </c>
      <c r="I96" s="576">
        <f>SUM(H89:H96)</f>
        <v>0</v>
      </c>
      <c r="J96" s="577"/>
      <c r="K96" s="159"/>
      <c r="L96" s="121"/>
      <c r="M96" s="175"/>
    </row>
    <row r="97" spans="2:13" x14ac:dyDescent="0.2">
      <c r="B97" s="588" t="s">
        <v>9</v>
      </c>
      <c r="C97" s="589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96"/>
      <c r="C98" s="597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96"/>
      <c r="C99" s="597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96"/>
      <c r="C100" s="597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96"/>
      <c r="C101" s="597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584"/>
      <c r="C102" s="585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584"/>
      <c r="C103" s="585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586"/>
      <c r="C104" s="587"/>
      <c r="D104" s="85"/>
      <c r="E104" s="54"/>
      <c r="F104" s="67"/>
      <c r="G104" s="67"/>
      <c r="H104" s="34">
        <f t="shared" si="0"/>
        <v>0</v>
      </c>
      <c r="I104" s="576">
        <f>SUM(H97:H104)</f>
        <v>0</v>
      </c>
      <c r="J104" s="577"/>
      <c r="K104" s="159"/>
      <c r="L104" s="121"/>
      <c r="M104" s="175"/>
    </row>
    <row r="105" spans="2:13" x14ac:dyDescent="0.2">
      <c r="B105" s="588" t="s">
        <v>10</v>
      </c>
      <c r="C105" s="589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584"/>
      <c r="C106" s="585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584"/>
      <c r="C107" s="585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584"/>
      <c r="C108" s="585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586"/>
      <c r="C109" s="587"/>
      <c r="D109" s="80"/>
      <c r="E109" s="50"/>
      <c r="F109" s="62"/>
      <c r="G109" s="62"/>
      <c r="H109" s="34">
        <f t="shared" si="0"/>
        <v>0</v>
      </c>
      <c r="I109" s="576">
        <f>SUM(H105:H109)</f>
        <v>0</v>
      </c>
      <c r="J109" s="577"/>
      <c r="K109" s="159"/>
      <c r="L109" s="121"/>
      <c r="M109" s="175"/>
    </row>
    <row r="110" spans="2:13" x14ac:dyDescent="0.2">
      <c r="B110" s="588" t="s">
        <v>11</v>
      </c>
      <c r="C110" s="589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584"/>
      <c r="C111" s="585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584"/>
      <c r="C112" s="585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584"/>
      <c r="C113" s="585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584"/>
      <c r="C114" s="585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584"/>
      <c r="C115" s="585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584"/>
      <c r="C116" s="585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584"/>
      <c r="C117" s="585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586"/>
      <c r="C118" s="587"/>
      <c r="D118" s="85"/>
      <c r="E118" s="54"/>
      <c r="F118" s="67"/>
      <c r="G118" s="67"/>
      <c r="H118" s="34">
        <f t="shared" si="0"/>
        <v>0</v>
      </c>
      <c r="I118" s="576">
        <f>SUM(H110:H118)</f>
        <v>0</v>
      </c>
      <c r="J118" s="577"/>
      <c r="K118" s="159"/>
      <c r="L118" s="121"/>
      <c r="M118" s="175"/>
    </row>
    <row r="119" spans="2:13" x14ac:dyDescent="0.2">
      <c r="B119" s="588" t="s">
        <v>0</v>
      </c>
      <c r="C119" s="589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584"/>
      <c r="C120" s="585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586"/>
      <c r="C121" s="587"/>
      <c r="D121" s="80"/>
      <c r="E121" s="50"/>
      <c r="F121" s="62"/>
      <c r="G121" s="62"/>
      <c r="H121" s="34">
        <f t="shared" si="0"/>
        <v>0</v>
      </c>
      <c r="I121" s="576">
        <f>SUM(H119:H121)</f>
        <v>0</v>
      </c>
      <c r="J121" s="577"/>
      <c r="K121" s="159"/>
      <c r="L121" s="121"/>
      <c r="M121" s="175"/>
    </row>
    <row r="122" spans="2:13" x14ac:dyDescent="0.2">
      <c r="B122" s="590" t="s">
        <v>4</v>
      </c>
      <c r="C122" s="591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592"/>
      <c r="C123" s="593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94"/>
      <c r="C124" s="595"/>
      <c r="D124" s="85"/>
      <c r="E124" s="54"/>
      <c r="F124" s="67"/>
      <c r="G124" s="67"/>
      <c r="H124" s="34">
        <f>F124*G124</f>
        <v>0</v>
      </c>
      <c r="I124" s="576">
        <f>SUM(H122:H124)</f>
        <v>0</v>
      </c>
      <c r="J124" s="577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81">
        <f>SUM(J42+I64+I70+I78+I88+I96+I104+I109+I118+I121+I124)</f>
        <v>0</v>
      </c>
      <c r="J126" s="577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14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604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605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605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605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605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605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605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605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605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605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605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605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605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605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605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605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605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605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605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605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605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605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605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605"/>
      <c r="C158" s="607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605"/>
      <c r="C159" s="608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605"/>
      <c r="C160" s="608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605"/>
      <c r="C161" s="608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605"/>
      <c r="C162" s="609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605"/>
      <c r="C163" s="607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605"/>
      <c r="C164" s="608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605"/>
      <c r="C165" s="608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605"/>
      <c r="C166" s="608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606"/>
      <c r="C167" s="610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98" t="s">
        <v>5</v>
      </c>
      <c r="C168" s="599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600"/>
      <c r="C169" s="601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600"/>
      <c r="C170" s="601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600"/>
      <c r="C171" s="601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600"/>
      <c r="C172" s="601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600"/>
      <c r="C173" s="601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600"/>
      <c r="C174" s="601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600"/>
      <c r="C175" s="601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600"/>
      <c r="C176" s="601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600"/>
      <c r="C177" s="601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600"/>
      <c r="C178" s="601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600"/>
      <c r="C179" s="601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600"/>
      <c r="C180" s="601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600"/>
      <c r="C181" s="601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600"/>
      <c r="C182" s="601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600"/>
      <c r="C183" s="601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600"/>
      <c r="C184" s="601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600"/>
      <c r="C185" s="601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600"/>
      <c r="C186" s="601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600"/>
      <c r="C187" s="601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600"/>
      <c r="C188" s="601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602"/>
      <c r="C189" s="603"/>
      <c r="D189" s="130"/>
      <c r="E189" s="131"/>
      <c r="F189" s="132"/>
      <c r="G189" s="132"/>
      <c r="H189" s="26">
        <f t="shared" si="3"/>
        <v>0</v>
      </c>
      <c r="I189" s="576">
        <f>SUM(H168:H189)</f>
        <v>0</v>
      </c>
      <c r="J189" s="577"/>
      <c r="L189" s="121"/>
      <c r="M189" s="175"/>
    </row>
    <row r="190" spans="2:13" x14ac:dyDescent="0.2">
      <c r="B190" s="588" t="s">
        <v>6</v>
      </c>
      <c r="C190" s="589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96"/>
      <c r="C191" s="597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96"/>
      <c r="C192" s="597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584"/>
      <c r="C193" s="585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584"/>
      <c r="C194" s="585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586"/>
      <c r="C195" s="587"/>
      <c r="D195" s="142"/>
      <c r="E195" s="143"/>
      <c r="F195" s="144"/>
      <c r="G195" s="144"/>
      <c r="H195" s="26">
        <f t="shared" si="3"/>
        <v>0</v>
      </c>
      <c r="I195" s="576">
        <f>SUM(H190:H195)</f>
        <v>0</v>
      </c>
      <c r="J195" s="577"/>
      <c r="L195" s="121"/>
      <c r="M195" s="175"/>
    </row>
    <row r="196" spans="2:13" x14ac:dyDescent="0.2">
      <c r="B196" s="598" t="s">
        <v>7</v>
      </c>
      <c r="C196" s="599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600"/>
      <c r="C197" s="601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600"/>
      <c r="C198" s="601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600"/>
      <c r="C199" s="601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600"/>
      <c r="C200" s="601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600"/>
      <c r="C201" s="601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600"/>
      <c r="C202" s="601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602"/>
      <c r="C203" s="603"/>
      <c r="D203" s="130"/>
      <c r="E203" s="131"/>
      <c r="F203" s="132"/>
      <c r="G203" s="132"/>
      <c r="H203" s="26">
        <f t="shared" si="5"/>
        <v>0</v>
      </c>
      <c r="I203" s="576">
        <f>SUM(H196:H203)</f>
        <v>0</v>
      </c>
      <c r="J203" s="577"/>
      <c r="L203" s="121"/>
      <c r="M203" s="175"/>
    </row>
    <row r="204" spans="2:13" x14ac:dyDescent="0.2">
      <c r="B204" s="598" t="s">
        <v>8</v>
      </c>
      <c r="C204" s="599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600"/>
      <c r="C205" s="601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600"/>
      <c r="C206" s="601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600"/>
      <c r="C207" s="601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600"/>
      <c r="C208" s="601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600"/>
      <c r="C209" s="601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600"/>
      <c r="C210" s="601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600"/>
      <c r="C211" s="601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600"/>
      <c r="C212" s="601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602"/>
      <c r="C213" s="603"/>
      <c r="D213" s="142"/>
      <c r="E213" s="143"/>
      <c r="F213" s="144"/>
      <c r="G213" s="144"/>
      <c r="H213" s="26">
        <f t="shared" si="5"/>
        <v>0</v>
      </c>
      <c r="I213" s="576">
        <f>SUM(H204:H213)</f>
        <v>0</v>
      </c>
      <c r="J213" s="577"/>
      <c r="L213" s="121"/>
      <c r="M213" s="175"/>
    </row>
    <row r="214" spans="2:13" x14ac:dyDescent="0.2">
      <c r="B214" s="588" t="s">
        <v>20</v>
      </c>
      <c r="C214" s="589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584"/>
      <c r="C215" s="585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584"/>
      <c r="C216" s="585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584"/>
      <c r="C217" s="585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584"/>
      <c r="C218" s="585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584"/>
      <c r="C219" s="585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584"/>
      <c r="C220" s="585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586"/>
      <c r="C221" s="587"/>
      <c r="D221" s="130"/>
      <c r="E221" s="131"/>
      <c r="F221" s="132"/>
      <c r="G221" s="132"/>
      <c r="H221" s="34">
        <f t="shared" si="5"/>
        <v>0</v>
      </c>
      <c r="I221" s="576">
        <f>SUM(H214:H221)</f>
        <v>0</v>
      </c>
      <c r="J221" s="577"/>
      <c r="L221" s="121"/>
      <c r="M221" s="175"/>
    </row>
    <row r="222" spans="2:13" x14ac:dyDescent="0.2">
      <c r="B222" s="588" t="s">
        <v>9</v>
      </c>
      <c r="C222" s="589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584"/>
      <c r="C223" s="585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584"/>
      <c r="C224" s="585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584"/>
      <c r="C225" s="585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584"/>
      <c r="C226" s="585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584"/>
      <c r="C227" s="585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584"/>
      <c r="C228" s="585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586"/>
      <c r="C229" s="587"/>
      <c r="D229" s="142"/>
      <c r="E229" s="143"/>
      <c r="F229" s="144"/>
      <c r="G229" s="144"/>
      <c r="H229" s="34">
        <f t="shared" si="5"/>
        <v>0</v>
      </c>
      <c r="I229" s="576">
        <f>SUM(H222:H229)</f>
        <v>0</v>
      </c>
      <c r="J229" s="577"/>
      <c r="L229" s="121"/>
      <c r="M229" s="175"/>
    </row>
    <row r="230" spans="2:13" x14ac:dyDescent="0.2">
      <c r="B230" s="588" t="s">
        <v>10</v>
      </c>
      <c r="C230" s="589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584"/>
      <c r="C231" s="585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584"/>
      <c r="C232" s="585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584"/>
      <c r="C233" s="585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586"/>
      <c r="C234" s="587"/>
      <c r="D234" s="130"/>
      <c r="E234" s="131"/>
      <c r="F234" s="132"/>
      <c r="G234" s="132"/>
      <c r="H234" s="34">
        <f t="shared" si="5"/>
        <v>0</v>
      </c>
      <c r="I234" s="576">
        <f>SUM(H230:H234)</f>
        <v>0</v>
      </c>
      <c r="J234" s="577"/>
      <c r="L234" s="121"/>
      <c r="M234" s="175"/>
    </row>
    <row r="235" spans="2:13" x14ac:dyDescent="0.2">
      <c r="B235" s="582" t="s">
        <v>11</v>
      </c>
      <c r="C235" s="583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584"/>
      <c r="C236" s="585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584"/>
      <c r="C237" s="585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584"/>
      <c r="C238" s="585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584"/>
      <c r="C239" s="585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584"/>
      <c r="C240" s="585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584"/>
      <c r="C241" s="585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584"/>
      <c r="C242" s="585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586"/>
      <c r="C243" s="587"/>
      <c r="D243" s="142"/>
      <c r="E243" s="143"/>
      <c r="F243" s="144"/>
      <c r="G243" s="144"/>
      <c r="H243" s="34">
        <f t="shared" si="5"/>
        <v>0</v>
      </c>
      <c r="I243" s="576">
        <f>SUM(H235:H243)</f>
        <v>0</v>
      </c>
      <c r="J243" s="577"/>
      <c r="L243" s="121"/>
      <c r="M243" s="175"/>
    </row>
    <row r="244" spans="2:13" x14ac:dyDescent="0.2">
      <c r="B244" s="588" t="s">
        <v>0</v>
      </c>
      <c r="C244" s="589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584"/>
      <c r="C245" s="585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586"/>
      <c r="C246" s="587"/>
      <c r="D246" s="130"/>
      <c r="E246" s="131"/>
      <c r="F246" s="132"/>
      <c r="G246" s="132"/>
      <c r="H246" s="34">
        <f t="shared" si="5"/>
        <v>0</v>
      </c>
      <c r="I246" s="576">
        <f>SUM(H244:H246)</f>
        <v>0</v>
      </c>
      <c r="J246" s="577"/>
      <c r="L246" s="121"/>
      <c r="M246" s="175"/>
    </row>
    <row r="247" spans="2:13" x14ac:dyDescent="0.2">
      <c r="B247" s="590" t="s">
        <v>4</v>
      </c>
      <c r="C247" s="591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592"/>
      <c r="C248" s="593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94"/>
      <c r="C249" s="595"/>
      <c r="D249" s="142"/>
      <c r="E249" s="143"/>
      <c r="F249" s="144"/>
      <c r="G249" s="144"/>
      <c r="H249" s="34">
        <f>F249*G249</f>
        <v>0</v>
      </c>
      <c r="I249" s="576">
        <f>SUM(H247:H249)</f>
        <v>0</v>
      </c>
      <c r="J249" s="577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81">
        <f>SUM(J167+I189+I195+I203+I213+I221+I229+I234+I243+I246+I249)</f>
        <v>0</v>
      </c>
      <c r="J251" s="577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611" t="s">
        <v>128</v>
      </c>
      <c r="C3" s="612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604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605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605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605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605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605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605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605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605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605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605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605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605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605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605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605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605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605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605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605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605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605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605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605"/>
      <c r="C33" s="607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605"/>
      <c r="C34" s="608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605"/>
      <c r="C35" s="608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605"/>
      <c r="C36" s="608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605"/>
      <c r="C37" s="609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605"/>
      <c r="C38" s="607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605"/>
      <c r="C39" s="608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605"/>
      <c r="C40" s="608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605"/>
      <c r="C41" s="608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606"/>
      <c r="C42" s="610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98" t="s">
        <v>5</v>
      </c>
      <c r="C43" s="599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600"/>
      <c r="C44" s="601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600"/>
      <c r="C45" s="601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600"/>
      <c r="C46" s="601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600"/>
      <c r="C47" s="601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600"/>
      <c r="C48" s="601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600"/>
      <c r="C49" s="601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600"/>
      <c r="C50" s="601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600"/>
      <c r="C51" s="601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600"/>
      <c r="C52" s="601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600"/>
      <c r="C53" s="601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600"/>
      <c r="C54" s="601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600"/>
      <c r="C55" s="601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600"/>
      <c r="C56" s="601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600"/>
      <c r="C57" s="601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600"/>
      <c r="C58" s="601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600"/>
      <c r="C59" s="601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600"/>
      <c r="C60" s="601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600"/>
      <c r="C61" s="601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600"/>
      <c r="C62" s="601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600"/>
      <c r="C63" s="601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602"/>
      <c r="C64" s="603"/>
      <c r="D64" s="80"/>
      <c r="E64" s="50"/>
      <c r="F64" s="62"/>
      <c r="G64" s="62"/>
      <c r="H64" s="26">
        <f t="shared" si="0"/>
        <v>0</v>
      </c>
      <c r="I64" s="576">
        <f>SUM(H43:H64)</f>
        <v>0</v>
      </c>
      <c r="J64" s="577"/>
      <c r="K64" s="159"/>
      <c r="L64" s="121"/>
      <c r="M64" s="175"/>
    </row>
    <row r="65" spans="2:13" x14ac:dyDescent="0.2">
      <c r="B65" s="588" t="s">
        <v>6</v>
      </c>
      <c r="C65" s="589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584"/>
      <c r="C66" s="585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584"/>
      <c r="C67" s="585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584"/>
      <c r="C68" s="585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584"/>
      <c r="C69" s="585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586"/>
      <c r="C70" s="587"/>
      <c r="D70" s="78"/>
      <c r="E70" s="47"/>
      <c r="F70" s="59"/>
      <c r="G70" s="59"/>
      <c r="H70" s="26">
        <f t="shared" si="0"/>
        <v>0</v>
      </c>
      <c r="I70" s="576">
        <f>SUM(H65:H70)</f>
        <v>0</v>
      </c>
      <c r="J70" s="577"/>
      <c r="K70" s="159"/>
      <c r="L70" s="121"/>
      <c r="M70" s="175"/>
    </row>
    <row r="71" spans="2:13" x14ac:dyDescent="0.2">
      <c r="B71" s="598" t="s">
        <v>7</v>
      </c>
      <c r="C71" s="599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600"/>
      <c r="C72" s="601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600"/>
      <c r="C73" s="601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600"/>
      <c r="C74" s="601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600"/>
      <c r="C75" s="601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600"/>
      <c r="C76" s="601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600"/>
      <c r="C77" s="601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602"/>
      <c r="C78" s="603"/>
      <c r="D78" s="80"/>
      <c r="E78" s="50"/>
      <c r="F78" s="62"/>
      <c r="G78" s="62"/>
      <c r="H78" s="26">
        <f t="shared" si="0"/>
        <v>0</v>
      </c>
      <c r="I78" s="576">
        <f>SUM(H71:H78)</f>
        <v>0</v>
      </c>
      <c r="J78" s="577"/>
      <c r="K78" s="159"/>
      <c r="L78" s="122"/>
      <c r="M78" s="175"/>
    </row>
    <row r="79" spans="2:13" x14ac:dyDescent="0.2">
      <c r="B79" s="598" t="s">
        <v>8</v>
      </c>
      <c r="C79" s="599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600"/>
      <c r="C80" s="601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600"/>
      <c r="C81" s="601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600"/>
      <c r="C82" s="601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600"/>
      <c r="C83" s="601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600"/>
      <c r="C84" s="601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600"/>
      <c r="C85" s="601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600"/>
      <c r="C86" s="601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600"/>
      <c r="C87" s="601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602"/>
      <c r="C88" s="603"/>
      <c r="D88" s="85"/>
      <c r="E88" s="54"/>
      <c r="F88" s="67"/>
      <c r="G88" s="67"/>
      <c r="H88" s="26">
        <f t="shared" si="0"/>
        <v>0</v>
      </c>
      <c r="I88" s="576">
        <f>SUM(H79:H88)</f>
        <v>0</v>
      </c>
      <c r="J88" s="577"/>
      <c r="K88" s="159"/>
      <c r="L88" s="121"/>
      <c r="M88" s="175"/>
    </row>
    <row r="89" spans="2:13" x14ac:dyDescent="0.2">
      <c r="B89" s="588" t="s">
        <v>20</v>
      </c>
      <c r="C89" s="589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96"/>
      <c r="C90" s="597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96"/>
      <c r="C91" s="597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96"/>
      <c r="C92" s="597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584"/>
      <c r="C93" s="585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584"/>
      <c r="C94" s="585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584"/>
      <c r="C95" s="585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586"/>
      <c r="C96" s="587"/>
      <c r="D96" s="80"/>
      <c r="E96" s="50"/>
      <c r="F96" s="62"/>
      <c r="G96" s="62"/>
      <c r="H96" s="34">
        <f t="shared" si="0"/>
        <v>0</v>
      </c>
      <c r="I96" s="576">
        <f>SUM(H89:H96)</f>
        <v>0</v>
      </c>
      <c r="J96" s="577"/>
      <c r="K96" s="159"/>
      <c r="L96" s="121"/>
      <c r="M96" s="175"/>
    </row>
    <row r="97" spans="2:13" x14ac:dyDescent="0.2">
      <c r="B97" s="588" t="s">
        <v>9</v>
      </c>
      <c r="C97" s="589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96"/>
      <c r="C98" s="597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96"/>
      <c r="C99" s="597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96"/>
      <c r="C100" s="597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96"/>
      <c r="C101" s="597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584"/>
      <c r="C102" s="585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584"/>
      <c r="C103" s="585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586"/>
      <c r="C104" s="587"/>
      <c r="D104" s="85"/>
      <c r="E104" s="54"/>
      <c r="F104" s="67"/>
      <c r="G104" s="67"/>
      <c r="H104" s="34">
        <f t="shared" si="0"/>
        <v>0</v>
      </c>
      <c r="I104" s="576">
        <f>SUM(H97:H104)</f>
        <v>0</v>
      </c>
      <c r="J104" s="577"/>
      <c r="K104" s="159"/>
      <c r="L104" s="121"/>
      <c r="M104" s="175"/>
    </row>
    <row r="105" spans="2:13" x14ac:dyDescent="0.2">
      <c r="B105" s="588" t="s">
        <v>10</v>
      </c>
      <c r="C105" s="589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584"/>
      <c r="C106" s="585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584"/>
      <c r="C107" s="585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584"/>
      <c r="C108" s="585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586"/>
      <c r="C109" s="587"/>
      <c r="D109" s="80"/>
      <c r="E109" s="50"/>
      <c r="F109" s="62"/>
      <c r="G109" s="62"/>
      <c r="H109" s="34">
        <f t="shared" si="0"/>
        <v>0</v>
      </c>
      <c r="I109" s="576">
        <f>SUM(H105:H109)</f>
        <v>0</v>
      </c>
      <c r="J109" s="577"/>
      <c r="K109" s="159"/>
      <c r="L109" s="121"/>
      <c r="M109" s="175"/>
    </row>
    <row r="110" spans="2:13" x14ac:dyDescent="0.2">
      <c r="B110" s="588" t="s">
        <v>11</v>
      </c>
      <c r="C110" s="589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584"/>
      <c r="C111" s="585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584"/>
      <c r="C112" s="585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584"/>
      <c r="C113" s="585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584"/>
      <c r="C114" s="585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584"/>
      <c r="C115" s="585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584"/>
      <c r="C116" s="585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584"/>
      <c r="C117" s="585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586"/>
      <c r="C118" s="587"/>
      <c r="D118" s="85"/>
      <c r="E118" s="54"/>
      <c r="F118" s="67"/>
      <c r="G118" s="67"/>
      <c r="H118" s="34">
        <f t="shared" si="0"/>
        <v>0</v>
      </c>
      <c r="I118" s="576">
        <f>SUM(H110:H118)</f>
        <v>0</v>
      </c>
      <c r="J118" s="577"/>
      <c r="K118" s="159"/>
      <c r="L118" s="121"/>
      <c r="M118" s="175"/>
    </row>
    <row r="119" spans="2:13" x14ac:dyDescent="0.2">
      <c r="B119" s="588" t="s">
        <v>0</v>
      </c>
      <c r="C119" s="589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584"/>
      <c r="C120" s="585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586"/>
      <c r="C121" s="587"/>
      <c r="D121" s="80"/>
      <c r="E121" s="50"/>
      <c r="F121" s="62"/>
      <c r="G121" s="62"/>
      <c r="H121" s="34">
        <f t="shared" si="0"/>
        <v>0</v>
      </c>
      <c r="I121" s="576">
        <f>SUM(H119:H121)</f>
        <v>0</v>
      </c>
      <c r="J121" s="577"/>
      <c r="K121" s="159"/>
      <c r="L121" s="121"/>
      <c r="M121" s="175"/>
    </row>
    <row r="122" spans="2:13" x14ac:dyDescent="0.2">
      <c r="B122" s="590" t="s">
        <v>4</v>
      </c>
      <c r="C122" s="591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592"/>
      <c r="C123" s="593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94"/>
      <c r="C124" s="595"/>
      <c r="D124" s="85"/>
      <c r="E124" s="54"/>
      <c r="F124" s="67"/>
      <c r="G124" s="67"/>
      <c r="H124" s="34">
        <f>F124*G124</f>
        <v>0</v>
      </c>
      <c r="I124" s="576">
        <f>SUM(H122:H124)</f>
        <v>0</v>
      </c>
      <c r="J124" s="577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81">
        <f>SUM(J42+I64+I70+I78+I88+I96+I104+I109+I118+I121+I124)</f>
        <v>0</v>
      </c>
      <c r="J126" s="577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15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604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605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605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605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605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605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605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605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605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605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605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605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605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605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605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605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605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605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605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605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605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605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605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605"/>
      <c r="C158" s="607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605"/>
      <c r="C159" s="608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605"/>
      <c r="C160" s="608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605"/>
      <c r="C161" s="608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605"/>
      <c r="C162" s="609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605"/>
      <c r="C163" s="607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605"/>
      <c r="C164" s="608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605"/>
      <c r="C165" s="608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605"/>
      <c r="C166" s="608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606"/>
      <c r="C167" s="610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98" t="s">
        <v>5</v>
      </c>
      <c r="C168" s="599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600"/>
      <c r="C169" s="601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600"/>
      <c r="C170" s="601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600"/>
      <c r="C171" s="601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600"/>
      <c r="C172" s="601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600"/>
      <c r="C173" s="601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600"/>
      <c r="C174" s="601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600"/>
      <c r="C175" s="601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600"/>
      <c r="C176" s="601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600"/>
      <c r="C177" s="601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600"/>
      <c r="C178" s="601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600"/>
      <c r="C179" s="601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600"/>
      <c r="C180" s="601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600"/>
      <c r="C181" s="601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600"/>
      <c r="C182" s="601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600"/>
      <c r="C183" s="601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600"/>
      <c r="C184" s="601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600"/>
      <c r="C185" s="601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600"/>
      <c r="C186" s="601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600"/>
      <c r="C187" s="601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600"/>
      <c r="C188" s="601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602"/>
      <c r="C189" s="603"/>
      <c r="D189" s="130"/>
      <c r="E189" s="131"/>
      <c r="F189" s="132"/>
      <c r="G189" s="132"/>
      <c r="H189" s="26">
        <f t="shared" si="3"/>
        <v>0</v>
      </c>
      <c r="I189" s="576">
        <f>SUM(H168:H189)</f>
        <v>0</v>
      </c>
      <c r="J189" s="577"/>
      <c r="L189" s="121"/>
      <c r="M189" s="175"/>
    </row>
    <row r="190" spans="2:13" x14ac:dyDescent="0.2">
      <c r="B190" s="588" t="s">
        <v>6</v>
      </c>
      <c r="C190" s="589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96"/>
      <c r="C191" s="597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96"/>
      <c r="C192" s="597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584"/>
      <c r="C193" s="585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584"/>
      <c r="C194" s="585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586"/>
      <c r="C195" s="587"/>
      <c r="D195" s="142"/>
      <c r="E195" s="143"/>
      <c r="F195" s="144"/>
      <c r="G195" s="144"/>
      <c r="H195" s="26">
        <f t="shared" si="3"/>
        <v>0</v>
      </c>
      <c r="I195" s="576">
        <f>SUM(H190:H195)</f>
        <v>0</v>
      </c>
      <c r="J195" s="577"/>
      <c r="L195" s="121"/>
      <c r="M195" s="175"/>
    </row>
    <row r="196" spans="2:13" x14ac:dyDescent="0.2">
      <c r="B196" s="598" t="s">
        <v>7</v>
      </c>
      <c r="C196" s="599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600"/>
      <c r="C197" s="601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600"/>
      <c r="C198" s="601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600"/>
      <c r="C199" s="601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600"/>
      <c r="C200" s="601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600"/>
      <c r="C201" s="601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600"/>
      <c r="C202" s="601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602"/>
      <c r="C203" s="603"/>
      <c r="D203" s="130"/>
      <c r="E203" s="131"/>
      <c r="F203" s="132"/>
      <c r="G203" s="132"/>
      <c r="H203" s="26">
        <f t="shared" si="5"/>
        <v>0</v>
      </c>
      <c r="I203" s="576">
        <f>SUM(H196:H203)</f>
        <v>0</v>
      </c>
      <c r="J203" s="577"/>
      <c r="L203" s="121"/>
      <c r="M203" s="175"/>
    </row>
    <row r="204" spans="2:13" x14ac:dyDescent="0.2">
      <c r="B204" s="598" t="s">
        <v>8</v>
      </c>
      <c r="C204" s="599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600"/>
      <c r="C205" s="601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600"/>
      <c r="C206" s="601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600"/>
      <c r="C207" s="601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600"/>
      <c r="C208" s="601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600"/>
      <c r="C209" s="601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600"/>
      <c r="C210" s="601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600"/>
      <c r="C211" s="601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600"/>
      <c r="C212" s="601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602"/>
      <c r="C213" s="603"/>
      <c r="D213" s="142"/>
      <c r="E213" s="143"/>
      <c r="F213" s="144"/>
      <c r="G213" s="144"/>
      <c r="H213" s="26">
        <f t="shared" si="5"/>
        <v>0</v>
      </c>
      <c r="I213" s="576">
        <f>SUM(H204:H213)</f>
        <v>0</v>
      </c>
      <c r="J213" s="577"/>
      <c r="L213" s="121"/>
      <c r="M213" s="175"/>
    </row>
    <row r="214" spans="2:13" x14ac:dyDescent="0.2">
      <c r="B214" s="588" t="s">
        <v>20</v>
      </c>
      <c r="C214" s="589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584"/>
      <c r="C215" s="585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584"/>
      <c r="C216" s="585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584"/>
      <c r="C217" s="585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584"/>
      <c r="C218" s="585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584"/>
      <c r="C219" s="585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584"/>
      <c r="C220" s="585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586"/>
      <c r="C221" s="587"/>
      <c r="D221" s="130"/>
      <c r="E221" s="131"/>
      <c r="F221" s="132"/>
      <c r="G221" s="132"/>
      <c r="H221" s="34">
        <f t="shared" si="5"/>
        <v>0</v>
      </c>
      <c r="I221" s="576">
        <f>SUM(H214:H221)</f>
        <v>0</v>
      </c>
      <c r="J221" s="577"/>
      <c r="L221" s="121"/>
      <c r="M221" s="175"/>
    </row>
    <row r="222" spans="2:13" x14ac:dyDescent="0.2">
      <c r="B222" s="588" t="s">
        <v>9</v>
      </c>
      <c r="C222" s="589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584"/>
      <c r="C223" s="585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584"/>
      <c r="C224" s="585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584"/>
      <c r="C225" s="585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584"/>
      <c r="C226" s="585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584"/>
      <c r="C227" s="585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584"/>
      <c r="C228" s="585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586"/>
      <c r="C229" s="587"/>
      <c r="D229" s="142"/>
      <c r="E229" s="143"/>
      <c r="F229" s="144"/>
      <c r="G229" s="144"/>
      <c r="H229" s="34">
        <f t="shared" si="5"/>
        <v>0</v>
      </c>
      <c r="I229" s="576">
        <f>SUM(H222:H229)</f>
        <v>0</v>
      </c>
      <c r="J229" s="577"/>
      <c r="L229" s="121"/>
      <c r="M229" s="175"/>
    </row>
    <row r="230" spans="2:13" x14ac:dyDescent="0.2">
      <c r="B230" s="588" t="s">
        <v>10</v>
      </c>
      <c r="C230" s="589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584"/>
      <c r="C231" s="585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584"/>
      <c r="C232" s="585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584"/>
      <c r="C233" s="585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586"/>
      <c r="C234" s="587"/>
      <c r="D234" s="130"/>
      <c r="E234" s="131"/>
      <c r="F234" s="132"/>
      <c r="G234" s="132"/>
      <c r="H234" s="34">
        <f t="shared" si="5"/>
        <v>0</v>
      </c>
      <c r="I234" s="576">
        <f>SUM(H230:H234)</f>
        <v>0</v>
      </c>
      <c r="J234" s="577"/>
      <c r="L234" s="121"/>
      <c r="M234" s="175"/>
    </row>
    <row r="235" spans="2:13" x14ac:dyDescent="0.2">
      <c r="B235" s="582" t="s">
        <v>11</v>
      </c>
      <c r="C235" s="583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584"/>
      <c r="C236" s="585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584"/>
      <c r="C237" s="585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584"/>
      <c r="C238" s="585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584"/>
      <c r="C239" s="585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584"/>
      <c r="C240" s="585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584"/>
      <c r="C241" s="585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584"/>
      <c r="C242" s="585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586"/>
      <c r="C243" s="587"/>
      <c r="D243" s="142"/>
      <c r="E243" s="143"/>
      <c r="F243" s="144"/>
      <c r="G243" s="144"/>
      <c r="H243" s="34">
        <f t="shared" si="5"/>
        <v>0</v>
      </c>
      <c r="I243" s="576">
        <f>SUM(H235:H243)</f>
        <v>0</v>
      </c>
      <c r="J243" s="577"/>
      <c r="L243" s="121"/>
      <c r="M243" s="175"/>
    </row>
    <row r="244" spans="2:13" x14ac:dyDescent="0.2">
      <c r="B244" s="588" t="s">
        <v>0</v>
      </c>
      <c r="C244" s="589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584"/>
      <c r="C245" s="585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586"/>
      <c r="C246" s="587"/>
      <c r="D246" s="130"/>
      <c r="E246" s="131"/>
      <c r="F246" s="132"/>
      <c r="G246" s="132"/>
      <c r="H246" s="34">
        <f t="shared" si="5"/>
        <v>0</v>
      </c>
      <c r="I246" s="576">
        <f>SUM(H244:H246)</f>
        <v>0</v>
      </c>
      <c r="J246" s="577"/>
      <c r="L246" s="121"/>
      <c r="M246" s="175"/>
    </row>
    <row r="247" spans="2:13" x14ac:dyDescent="0.2">
      <c r="B247" s="590" t="s">
        <v>4</v>
      </c>
      <c r="C247" s="591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592"/>
      <c r="C248" s="593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94"/>
      <c r="C249" s="595"/>
      <c r="D249" s="142"/>
      <c r="E249" s="143"/>
      <c r="F249" s="144"/>
      <c r="G249" s="144"/>
      <c r="H249" s="34">
        <f>F249*G249</f>
        <v>0</v>
      </c>
      <c r="I249" s="576">
        <f>SUM(H247:H249)</f>
        <v>0</v>
      </c>
      <c r="J249" s="577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81">
        <f>SUM(J167+I189+I195+I203+I213+I221+I229+I234+I243+I246+I249)</f>
        <v>0</v>
      </c>
      <c r="J251" s="577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611" t="s">
        <v>129</v>
      </c>
      <c r="C3" s="612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604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605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605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605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605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605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605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605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605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605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605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605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605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605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605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605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605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605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605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605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605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605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605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605"/>
      <c r="C33" s="607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605"/>
      <c r="C34" s="608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605"/>
      <c r="C35" s="608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605"/>
      <c r="C36" s="608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605"/>
      <c r="C37" s="609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605"/>
      <c r="C38" s="607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605"/>
      <c r="C39" s="608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605"/>
      <c r="C40" s="608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605"/>
      <c r="C41" s="608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606"/>
      <c r="C42" s="610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98" t="s">
        <v>5</v>
      </c>
      <c r="C43" s="599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600"/>
      <c r="C44" s="601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600"/>
      <c r="C45" s="601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600"/>
      <c r="C46" s="601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600"/>
      <c r="C47" s="601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600"/>
      <c r="C48" s="601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600"/>
      <c r="C49" s="601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600"/>
      <c r="C50" s="601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600"/>
      <c r="C51" s="601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600"/>
      <c r="C52" s="601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600"/>
      <c r="C53" s="601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600"/>
      <c r="C54" s="601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600"/>
      <c r="C55" s="601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600"/>
      <c r="C56" s="601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600"/>
      <c r="C57" s="601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600"/>
      <c r="C58" s="601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600"/>
      <c r="C59" s="601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600"/>
      <c r="C60" s="601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600"/>
      <c r="C61" s="601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600"/>
      <c r="C62" s="601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600"/>
      <c r="C63" s="601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602"/>
      <c r="C64" s="603"/>
      <c r="D64" s="80"/>
      <c r="E64" s="50"/>
      <c r="F64" s="62"/>
      <c r="G64" s="62"/>
      <c r="H64" s="26">
        <f t="shared" si="0"/>
        <v>0</v>
      </c>
      <c r="I64" s="576">
        <f>SUM(H43:H64)</f>
        <v>0</v>
      </c>
      <c r="J64" s="577"/>
      <c r="K64" s="159"/>
      <c r="L64" s="121"/>
      <c r="M64" s="175"/>
    </row>
    <row r="65" spans="2:13" x14ac:dyDescent="0.2">
      <c r="B65" s="588" t="s">
        <v>6</v>
      </c>
      <c r="C65" s="589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584"/>
      <c r="C66" s="585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584"/>
      <c r="C67" s="585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584"/>
      <c r="C68" s="585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584"/>
      <c r="C69" s="585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586"/>
      <c r="C70" s="587"/>
      <c r="D70" s="78"/>
      <c r="E70" s="47"/>
      <c r="F70" s="59"/>
      <c r="G70" s="59"/>
      <c r="H70" s="26">
        <f t="shared" si="0"/>
        <v>0</v>
      </c>
      <c r="I70" s="576">
        <f>SUM(H65:H70)</f>
        <v>0</v>
      </c>
      <c r="J70" s="577"/>
      <c r="K70" s="159"/>
      <c r="L70" s="121"/>
      <c r="M70" s="175"/>
    </row>
    <row r="71" spans="2:13" x14ac:dyDescent="0.2">
      <c r="B71" s="598" t="s">
        <v>7</v>
      </c>
      <c r="C71" s="599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600"/>
      <c r="C72" s="601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600"/>
      <c r="C73" s="601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600"/>
      <c r="C74" s="601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600"/>
      <c r="C75" s="601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600"/>
      <c r="C76" s="601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600"/>
      <c r="C77" s="601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602"/>
      <c r="C78" s="603"/>
      <c r="D78" s="80"/>
      <c r="E78" s="50"/>
      <c r="F78" s="62"/>
      <c r="G78" s="62"/>
      <c r="H78" s="26">
        <f t="shared" si="0"/>
        <v>0</v>
      </c>
      <c r="I78" s="576">
        <f>SUM(H71:H78)</f>
        <v>0</v>
      </c>
      <c r="J78" s="577"/>
      <c r="K78" s="159"/>
      <c r="L78" s="122"/>
      <c r="M78" s="175"/>
    </row>
    <row r="79" spans="2:13" x14ac:dyDescent="0.2">
      <c r="B79" s="598" t="s">
        <v>8</v>
      </c>
      <c r="C79" s="599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600"/>
      <c r="C80" s="601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600"/>
      <c r="C81" s="601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600"/>
      <c r="C82" s="601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600"/>
      <c r="C83" s="601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600"/>
      <c r="C84" s="601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600"/>
      <c r="C85" s="601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600"/>
      <c r="C86" s="601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600"/>
      <c r="C87" s="601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602"/>
      <c r="C88" s="603"/>
      <c r="D88" s="85"/>
      <c r="E88" s="54"/>
      <c r="F88" s="67"/>
      <c r="G88" s="67"/>
      <c r="H88" s="26">
        <f t="shared" si="0"/>
        <v>0</v>
      </c>
      <c r="I88" s="576">
        <f>SUM(H79:H88)</f>
        <v>0</v>
      </c>
      <c r="J88" s="577"/>
      <c r="K88" s="159"/>
      <c r="L88" s="121"/>
      <c r="M88" s="175"/>
    </row>
    <row r="89" spans="2:13" x14ac:dyDescent="0.2">
      <c r="B89" s="588" t="s">
        <v>20</v>
      </c>
      <c r="C89" s="589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96"/>
      <c r="C90" s="597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96"/>
      <c r="C91" s="597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96"/>
      <c r="C92" s="597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584"/>
      <c r="C93" s="585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584"/>
      <c r="C94" s="585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584"/>
      <c r="C95" s="585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586"/>
      <c r="C96" s="587"/>
      <c r="D96" s="80"/>
      <c r="E96" s="50"/>
      <c r="F96" s="62"/>
      <c r="G96" s="62"/>
      <c r="H96" s="34">
        <f t="shared" si="0"/>
        <v>0</v>
      </c>
      <c r="I96" s="576">
        <f>SUM(H89:H96)</f>
        <v>0</v>
      </c>
      <c r="J96" s="577"/>
      <c r="K96" s="159"/>
      <c r="L96" s="121"/>
      <c r="M96" s="175"/>
    </row>
    <row r="97" spans="2:13" x14ac:dyDescent="0.2">
      <c r="B97" s="588" t="s">
        <v>9</v>
      </c>
      <c r="C97" s="589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96"/>
      <c r="C98" s="597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96"/>
      <c r="C99" s="597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96"/>
      <c r="C100" s="597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96"/>
      <c r="C101" s="597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584"/>
      <c r="C102" s="585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584"/>
      <c r="C103" s="585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586"/>
      <c r="C104" s="587"/>
      <c r="D104" s="85"/>
      <c r="E104" s="54"/>
      <c r="F104" s="67"/>
      <c r="G104" s="67"/>
      <c r="H104" s="34">
        <f t="shared" si="0"/>
        <v>0</v>
      </c>
      <c r="I104" s="576">
        <f>SUM(H97:H104)</f>
        <v>0</v>
      </c>
      <c r="J104" s="577"/>
      <c r="K104" s="159"/>
      <c r="L104" s="121"/>
      <c r="M104" s="175"/>
    </row>
    <row r="105" spans="2:13" x14ac:dyDescent="0.2">
      <c r="B105" s="588" t="s">
        <v>10</v>
      </c>
      <c r="C105" s="589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584"/>
      <c r="C106" s="585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584"/>
      <c r="C107" s="585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584"/>
      <c r="C108" s="585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586"/>
      <c r="C109" s="587"/>
      <c r="D109" s="80"/>
      <c r="E109" s="50"/>
      <c r="F109" s="62"/>
      <c r="G109" s="62"/>
      <c r="H109" s="34">
        <f t="shared" si="0"/>
        <v>0</v>
      </c>
      <c r="I109" s="576">
        <f>SUM(H105:H109)</f>
        <v>0</v>
      </c>
      <c r="J109" s="577"/>
      <c r="K109" s="159"/>
      <c r="L109" s="121"/>
      <c r="M109" s="175"/>
    </row>
    <row r="110" spans="2:13" x14ac:dyDescent="0.2">
      <c r="B110" s="588" t="s">
        <v>11</v>
      </c>
      <c r="C110" s="589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584"/>
      <c r="C111" s="585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584"/>
      <c r="C112" s="585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584"/>
      <c r="C113" s="585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584"/>
      <c r="C114" s="585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584"/>
      <c r="C115" s="585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584"/>
      <c r="C116" s="585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584"/>
      <c r="C117" s="585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586"/>
      <c r="C118" s="587"/>
      <c r="D118" s="85"/>
      <c r="E118" s="54"/>
      <c r="F118" s="67"/>
      <c r="G118" s="67"/>
      <c r="H118" s="34">
        <f t="shared" si="0"/>
        <v>0</v>
      </c>
      <c r="I118" s="576">
        <f>SUM(H110:H118)</f>
        <v>0</v>
      </c>
      <c r="J118" s="577"/>
      <c r="K118" s="159"/>
      <c r="L118" s="121"/>
      <c r="M118" s="175"/>
    </row>
    <row r="119" spans="2:13" x14ac:dyDescent="0.2">
      <c r="B119" s="588" t="s">
        <v>0</v>
      </c>
      <c r="C119" s="589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584"/>
      <c r="C120" s="585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586"/>
      <c r="C121" s="587"/>
      <c r="D121" s="80"/>
      <c r="E121" s="50"/>
      <c r="F121" s="62"/>
      <c r="G121" s="62"/>
      <c r="H121" s="34">
        <f t="shared" si="0"/>
        <v>0</v>
      </c>
      <c r="I121" s="576">
        <f>SUM(H119:H121)</f>
        <v>0</v>
      </c>
      <c r="J121" s="577"/>
      <c r="K121" s="159"/>
      <c r="L121" s="121"/>
      <c r="M121" s="175"/>
    </row>
    <row r="122" spans="2:13" x14ac:dyDescent="0.2">
      <c r="B122" s="590" t="s">
        <v>4</v>
      </c>
      <c r="C122" s="591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592"/>
      <c r="C123" s="593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94"/>
      <c r="C124" s="595"/>
      <c r="D124" s="85"/>
      <c r="E124" s="54"/>
      <c r="F124" s="67"/>
      <c r="G124" s="67"/>
      <c r="H124" s="34">
        <f>F124*G124</f>
        <v>0</v>
      </c>
      <c r="I124" s="576">
        <f>SUM(H122:H124)</f>
        <v>0</v>
      </c>
      <c r="J124" s="577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81">
        <f>SUM(J42+I64+I70+I78+I88+I96+I104+I109+I118+I121+I124)</f>
        <v>0</v>
      </c>
      <c r="J126" s="577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16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604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605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605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605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605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605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605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605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605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605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605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605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605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605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605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605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605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605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605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605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605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605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605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605"/>
      <c r="C158" s="607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605"/>
      <c r="C159" s="608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605"/>
      <c r="C160" s="608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605"/>
      <c r="C161" s="608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605"/>
      <c r="C162" s="609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605"/>
      <c r="C163" s="607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605"/>
      <c r="C164" s="608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605"/>
      <c r="C165" s="608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605"/>
      <c r="C166" s="608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606"/>
      <c r="C167" s="610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98" t="s">
        <v>5</v>
      </c>
      <c r="C168" s="599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600"/>
      <c r="C169" s="601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600"/>
      <c r="C170" s="601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600"/>
      <c r="C171" s="601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600"/>
      <c r="C172" s="601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600"/>
      <c r="C173" s="601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600"/>
      <c r="C174" s="601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600"/>
      <c r="C175" s="601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600"/>
      <c r="C176" s="601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600"/>
      <c r="C177" s="601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600"/>
      <c r="C178" s="601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600"/>
      <c r="C179" s="601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600"/>
      <c r="C180" s="601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600"/>
      <c r="C181" s="601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600"/>
      <c r="C182" s="601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600"/>
      <c r="C183" s="601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600"/>
      <c r="C184" s="601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600"/>
      <c r="C185" s="601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600"/>
      <c r="C186" s="601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600"/>
      <c r="C187" s="601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600"/>
      <c r="C188" s="601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602"/>
      <c r="C189" s="603"/>
      <c r="D189" s="130"/>
      <c r="E189" s="131"/>
      <c r="F189" s="132"/>
      <c r="G189" s="132"/>
      <c r="H189" s="26">
        <f t="shared" si="3"/>
        <v>0</v>
      </c>
      <c r="I189" s="576">
        <f>SUM(H168:H189)</f>
        <v>0</v>
      </c>
      <c r="J189" s="577"/>
      <c r="L189" s="121"/>
      <c r="M189" s="175"/>
    </row>
    <row r="190" spans="2:13" x14ac:dyDescent="0.2">
      <c r="B190" s="588" t="s">
        <v>6</v>
      </c>
      <c r="C190" s="589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96"/>
      <c r="C191" s="597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96"/>
      <c r="C192" s="597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584"/>
      <c r="C193" s="585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584"/>
      <c r="C194" s="585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586"/>
      <c r="C195" s="587"/>
      <c r="D195" s="142"/>
      <c r="E195" s="143"/>
      <c r="F195" s="144"/>
      <c r="G195" s="144"/>
      <c r="H195" s="26">
        <f t="shared" si="3"/>
        <v>0</v>
      </c>
      <c r="I195" s="576">
        <f>SUM(H190:H195)</f>
        <v>0</v>
      </c>
      <c r="J195" s="577"/>
      <c r="L195" s="121"/>
      <c r="M195" s="175"/>
    </row>
    <row r="196" spans="2:13" x14ac:dyDescent="0.2">
      <c r="B196" s="598" t="s">
        <v>7</v>
      </c>
      <c r="C196" s="599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600"/>
      <c r="C197" s="601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600"/>
      <c r="C198" s="601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600"/>
      <c r="C199" s="601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600"/>
      <c r="C200" s="601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600"/>
      <c r="C201" s="601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600"/>
      <c r="C202" s="601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602"/>
      <c r="C203" s="603"/>
      <c r="D203" s="130"/>
      <c r="E203" s="131"/>
      <c r="F203" s="132"/>
      <c r="G203" s="132"/>
      <c r="H203" s="26">
        <f t="shared" si="5"/>
        <v>0</v>
      </c>
      <c r="I203" s="576">
        <f>SUM(H196:H203)</f>
        <v>0</v>
      </c>
      <c r="J203" s="577"/>
      <c r="L203" s="121"/>
      <c r="M203" s="175"/>
    </row>
    <row r="204" spans="2:13" x14ac:dyDescent="0.2">
      <c r="B204" s="598" t="s">
        <v>8</v>
      </c>
      <c r="C204" s="599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600"/>
      <c r="C205" s="601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600"/>
      <c r="C206" s="601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600"/>
      <c r="C207" s="601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600"/>
      <c r="C208" s="601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600"/>
      <c r="C209" s="601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600"/>
      <c r="C210" s="601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600"/>
      <c r="C211" s="601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600"/>
      <c r="C212" s="601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602"/>
      <c r="C213" s="603"/>
      <c r="D213" s="142"/>
      <c r="E213" s="143"/>
      <c r="F213" s="144"/>
      <c r="G213" s="144"/>
      <c r="H213" s="26">
        <f t="shared" si="5"/>
        <v>0</v>
      </c>
      <c r="I213" s="576">
        <f>SUM(H204:H213)</f>
        <v>0</v>
      </c>
      <c r="J213" s="577"/>
      <c r="L213" s="121"/>
      <c r="M213" s="175"/>
    </row>
    <row r="214" spans="2:13" x14ac:dyDescent="0.2">
      <c r="B214" s="588" t="s">
        <v>20</v>
      </c>
      <c r="C214" s="589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584"/>
      <c r="C215" s="585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584"/>
      <c r="C216" s="585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584"/>
      <c r="C217" s="585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584"/>
      <c r="C218" s="585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584"/>
      <c r="C219" s="585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584"/>
      <c r="C220" s="585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586"/>
      <c r="C221" s="587"/>
      <c r="D221" s="130"/>
      <c r="E221" s="131"/>
      <c r="F221" s="132"/>
      <c r="G221" s="132"/>
      <c r="H221" s="34">
        <f t="shared" si="5"/>
        <v>0</v>
      </c>
      <c r="I221" s="576">
        <f>SUM(H214:H221)</f>
        <v>0</v>
      </c>
      <c r="J221" s="577"/>
      <c r="L221" s="121"/>
      <c r="M221" s="175"/>
    </row>
    <row r="222" spans="2:13" x14ac:dyDescent="0.2">
      <c r="B222" s="588" t="s">
        <v>9</v>
      </c>
      <c r="C222" s="589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584"/>
      <c r="C223" s="585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584"/>
      <c r="C224" s="585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584"/>
      <c r="C225" s="585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584"/>
      <c r="C226" s="585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584"/>
      <c r="C227" s="585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584"/>
      <c r="C228" s="585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586"/>
      <c r="C229" s="587"/>
      <c r="D229" s="142"/>
      <c r="E229" s="143"/>
      <c r="F229" s="144"/>
      <c r="G229" s="144"/>
      <c r="H229" s="34">
        <f t="shared" si="5"/>
        <v>0</v>
      </c>
      <c r="I229" s="576">
        <f>SUM(H222:H229)</f>
        <v>0</v>
      </c>
      <c r="J229" s="577"/>
      <c r="L229" s="121"/>
      <c r="M229" s="175"/>
    </row>
    <row r="230" spans="2:13" x14ac:dyDescent="0.2">
      <c r="B230" s="588" t="s">
        <v>10</v>
      </c>
      <c r="C230" s="589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584"/>
      <c r="C231" s="585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584"/>
      <c r="C232" s="585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584"/>
      <c r="C233" s="585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586"/>
      <c r="C234" s="587"/>
      <c r="D234" s="130"/>
      <c r="E234" s="131"/>
      <c r="F234" s="132"/>
      <c r="G234" s="132"/>
      <c r="H234" s="34">
        <f t="shared" si="5"/>
        <v>0</v>
      </c>
      <c r="I234" s="576">
        <f>SUM(H230:H234)</f>
        <v>0</v>
      </c>
      <c r="J234" s="577"/>
      <c r="L234" s="121"/>
      <c r="M234" s="175"/>
    </row>
    <row r="235" spans="2:13" x14ac:dyDescent="0.2">
      <c r="B235" s="582" t="s">
        <v>11</v>
      </c>
      <c r="C235" s="583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584"/>
      <c r="C236" s="585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584"/>
      <c r="C237" s="585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584"/>
      <c r="C238" s="585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584"/>
      <c r="C239" s="585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584"/>
      <c r="C240" s="585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584"/>
      <c r="C241" s="585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584"/>
      <c r="C242" s="585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586"/>
      <c r="C243" s="587"/>
      <c r="D243" s="142"/>
      <c r="E243" s="143"/>
      <c r="F243" s="144"/>
      <c r="G243" s="144"/>
      <c r="H243" s="34">
        <f t="shared" si="5"/>
        <v>0</v>
      </c>
      <c r="I243" s="576">
        <f>SUM(H235:H243)</f>
        <v>0</v>
      </c>
      <c r="J243" s="577"/>
      <c r="L243" s="121"/>
      <c r="M243" s="175"/>
    </row>
    <row r="244" spans="2:13" x14ac:dyDescent="0.2">
      <c r="B244" s="588" t="s">
        <v>0</v>
      </c>
      <c r="C244" s="589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584"/>
      <c r="C245" s="585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586"/>
      <c r="C246" s="587"/>
      <c r="D246" s="130"/>
      <c r="E246" s="131"/>
      <c r="F246" s="132"/>
      <c r="G246" s="132"/>
      <c r="H246" s="34">
        <f t="shared" si="5"/>
        <v>0</v>
      </c>
      <c r="I246" s="576">
        <f>SUM(H244:H246)</f>
        <v>0</v>
      </c>
      <c r="J246" s="577"/>
      <c r="L246" s="121"/>
      <c r="M246" s="175"/>
    </row>
    <row r="247" spans="2:13" x14ac:dyDescent="0.2">
      <c r="B247" s="590" t="s">
        <v>4</v>
      </c>
      <c r="C247" s="591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592"/>
      <c r="C248" s="593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94"/>
      <c r="C249" s="595"/>
      <c r="D249" s="142"/>
      <c r="E249" s="143"/>
      <c r="F249" s="144"/>
      <c r="G249" s="144"/>
      <c r="H249" s="34">
        <f>F249*G249</f>
        <v>0</v>
      </c>
      <c r="I249" s="576">
        <f>SUM(H247:H249)</f>
        <v>0</v>
      </c>
      <c r="J249" s="577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81">
        <f>SUM(J167+I189+I195+I203+I213+I221+I229+I234+I243+I246+I249)</f>
        <v>0</v>
      </c>
      <c r="J251" s="577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611" t="s">
        <v>130</v>
      </c>
      <c r="C3" s="612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604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605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605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605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605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605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605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605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605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605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605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605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605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605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605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605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605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605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605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605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605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605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605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605"/>
      <c r="C33" s="607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605"/>
      <c r="C34" s="608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605"/>
      <c r="C35" s="608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605"/>
      <c r="C36" s="608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605"/>
      <c r="C37" s="609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605"/>
      <c r="C38" s="607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605"/>
      <c r="C39" s="608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605"/>
      <c r="C40" s="608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605"/>
      <c r="C41" s="608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606"/>
      <c r="C42" s="610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98" t="s">
        <v>5</v>
      </c>
      <c r="C43" s="599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600"/>
      <c r="C44" s="601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600"/>
      <c r="C45" s="601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600"/>
      <c r="C46" s="601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600"/>
      <c r="C47" s="601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600"/>
      <c r="C48" s="601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600"/>
      <c r="C49" s="601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600"/>
      <c r="C50" s="601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600"/>
      <c r="C51" s="601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600"/>
      <c r="C52" s="601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600"/>
      <c r="C53" s="601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600"/>
      <c r="C54" s="601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600"/>
      <c r="C55" s="601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600"/>
      <c r="C56" s="601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600"/>
      <c r="C57" s="601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600"/>
      <c r="C58" s="601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600"/>
      <c r="C59" s="601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600"/>
      <c r="C60" s="601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600"/>
      <c r="C61" s="601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600"/>
      <c r="C62" s="601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600"/>
      <c r="C63" s="601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602"/>
      <c r="C64" s="603"/>
      <c r="D64" s="80"/>
      <c r="E64" s="50"/>
      <c r="F64" s="62"/>
      <c r="G64" s="62"/>
      <c r="H64" s="26">
        <f t="shared" si="0"/>
        <v>0</v>
      </c>
      <c r="I64" s="576">
        <f>SUM(H43:H64)</f>
        <v>0</v>
      </c>
      <c r="J64" s="577"/>
      <c r="K64" s="159"/>
      <c r="L64" s="121"/>
      <c r="M64" s="175"/>
    </row>
    <row r="65" spans="2:13" x14ac:dyDescent="0.2">
      <c r="B65" s="588" t="s">
        <v>6</v>
      </c>
      <c r="C65" s="589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584"/>
      <c r="C66" s="585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584"/>
      <c r="C67" s="585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584"/>
      <c r="C68" s="585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584"/>
      <c r="C69" s="585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586"/>
      <c r="C70" s="587"/>
      <c r="D70" s="78"/>
      <c r="E70" s="47"/>
      <c r="F70" s="59"/>
      <c r="G70" s="59"/>
      <c r="H70" s="26">
        <f t="shared" si="0"/>
        <v>0</v>
      </c>
      <c r="I70" s="576">
        <f>SUM(H65:H70)</f>
        <v>0</v>
      </c>
      <c r="J70" s="577"/>
      <c r="K70" s="159"/>
      <c r="L70" s="121"/>
      <c r="M70" s="175"/>
    </row>
    <row r="71" spans="2:13" x14ac:dyDescent="0.2">
      <c r="B71" s="598" t="s">
        <v>7</v>
      </c>
      <c r="C71" s="599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600"/>
      <c r="C72" s="601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600"/>
      <c r="C73" s="601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600"/>
      <c r="C74" s="601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600"/>
      <c r="C75" s="601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600"/>
      <c r="C76" s="601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600"/>
      <c r="C77" s="601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602"/>
      <c r="C78" s="603"/>
      <c r="D78" s="80"/>
      <c r="E78" s="50"/>
      <c r="F78" s="62"/>
      <c r="G78" s="62"/>
      <c r="H78" s="26">
        <f t="shared" si="0"/>
        <v>0</v>
      </c>
      <c r="I78" s="576">
        <f>SUM(H71:H78)</f>
        <v>0</v>
      </c>
      <c r="J78" s="577"/>
      <c r="K78" s="159"/>
      <c r="L78" s="122"/>
      <c r="M78" s="175"/>
    </row>
    <row r="79" spans="2:13" x14ac:dyDescent="0.2">
      <c r="B79" s="598" t="s">
        <v>8</v>
      </c>
      <c r="C79" s="599"/>
      <c r="D79" s="1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600"/>
      <c r="C80" s="601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600"/>
      <c r="C81" s="601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600"/>
      <c r="C82" s="601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600"/>
      <c r="C83" s="601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600"/>
      <c r="C84" s="601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600"/>
      <c r="C85" s="601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600"/>
      <c r="C86" s="601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600"/>
      <c r="C87" s="601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602"/>
      <c r="C88" s="603"/>
      <c r="D88" s="85"/>
      <c r="E88" s="54"/>
      <c r="F88" s="67"/>
      <c r="G88" s="67"/>
      <c r="H88" s="26">
        <f t="shared" si="0"/>
        <v>0</v>
      </c>
      <c r="I88" s="576">
        <f>SUM(H79:H88)</f>
        <v>0</v>
      </c>
      <c r="J88" s="577"/>
      <c r="K88" s="159"/>
      <c r="L88" s="121"/>
      <c r="M88" s="175"/>
    </row>
    <row r="89" spans="2:13" x14ac:dyDescent="0.2">
      <c r="B89" s="588" t="s">
        <v>20</v>
      </c>
      <c r="C89" s="589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96"/>
      <c r="C90" s="597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96"/>
      <c r="C91" s="597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96"/>
      <c r="C92" s="597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584"/>
      <c r="C93" s="585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584"/>
      <c r="C94" s="585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584"/>
      <c r="C95" s="585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586"/>
      <c r="C96" s="587"/>
      <c r="D96" s="80"/>
      <c r="E96" s="50"/>
      <c r="F96" s="62"/>
      <c r="G96" s="62"/>
      <c r="H96" s="34">
        <f t="shared" si="0"/>
        <v>0</v>
      </c>
      <c r="I96" s="576">
        <f>SUM(H89:H96)</f>
        <v>0</v>
      </c>
      <c r="J96" s="577"/>
      <c r="K96" s="159"/>
      <c r="L96" s="121"/>
      <c r="M96" s="175"/>
    </row>
    <row r="97" spans="2:13" x14ac:dyDescent="0.2">
      <c r="B97" s="588" t="s">
        <v>9</v>
      </c>
      <c r="C97" s="589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96"/>
      <c r="C98" s="597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96"/>
      <c r="C99" s="597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96"/>
      <c r="C100" s="597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96"/>
      <c r="C101" s="597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584"/>
      <c r="C102" s="585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584"/>
      <c r="C103" s="585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586"/>
      <c r="C104" s="587"/>
      <c r="D104" s="85"/>
      <c r="E104" s="54"/>
      <c r="F104" s="67"/>
      <c r="G104" s="67"/>
      <c r="H104" s="34">
        <f t="shared" si="0"/>
        <v>0</v>
      </c>
      <c r="I104" s="576">
        <f>SUM(H97:H104)</f>
        <v>0</v>
      </c>
      <c r="J104" s="577"/>
      <c r="K104" s="159"/>
      <c r="L104" s="121"/>
      <c r="M104" s="175"/>
    </row>
    <row r="105" spans="2:13" x14ac:dyDescent="0.2">
      <c r="B105" s="588" t="s">
        <v>10</v>
      </c>
      <c r="C105" s="589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584"/>
      <c r="C106" s="585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584"/>
      <c r="C107" s="585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584"/>
      <c r="C108" s="585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586"/>
      <c r="C109" s="587"/>
      <c r="D109" s="80"/>
      <c r="E109" s="50"/>
      <c r="F109" s="62"/>
      <c r="G109" s="62"/>
      <c r="H109" s="34">
        <f t="shared" si="0"/>
        <v>0</v>
      </c>
      <c r="I109" s="576">
        <f>SUM(H105:H109)</f>
        <v>0</v>
      </c>
      <c r="J109" s="577"/>
      <c r="K109" s="159"/>
      <c r="L109" s="121"/>
      <c r="M109" s="175"/>
    </row>
    <row r="110" spans="2:13" x14ac:dyDescent="0.2">
      <c r="B110" s="588" t="s">
        <v>11</v>
      </c>
      <c r="C110" s="589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584"/>
      <c r="C111" s="585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584"/>
      <c r="C112" s="585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584"/>
      <c r="C113" s="585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584"/>
      <c r="C114" s="585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584"/>
      <c r="C115" s="585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584"/>
      <c r="C116" s="585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584"/>
      <c r="C117" s="585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586"/>
      <c r="C118" s="587"/>
      <c r="D118" s="85"/>
      <c r="E118" s="54"/>
      <c r="F118" s="67"/>
      <c r="G118" s="67"/>
      <c r="H118" s="34">
        <f t="shared" si="0"/>
        <v>0</v>
      </c>
      <c r="I118" s="576">
        <f>SUM(H110:H118)</f>
        <v>0</v>
      </c>
      <c r="J118" s="577"/>
      <c r="K118" s="159"/>
      <c r="L118" s="121"/>
      <c r="M118" s="175"/>
    </row>
    <row r="119" spans="2:13" x14ac:dyDescent="0.2">
      <c r="B119" s="588" t="s">
        <v>0</v>
      </c>
      <c r="C119" s="589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584"/>
      <c r="C120" s="585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586"/>
      <c r="C121" s="587"/>
      <c r="D121" s="80"/>
      <c r="E121" s="50"/>
      <c r="F121" s="62"/>
      <c r="G121" s="62"/>
      <c r="H121" s="34">
        <f t="shared" si="0"/>
        <v>0</v>
      </c>
      <c r="I121" s="576">
        <f>SUM(H119:H121)</f>
        <v>0</v>
      </c>
      <c r="J121" s="577"/>
      <c r="K121" s="159"/>
      <c r="L121" s="121"/>
      <c r="M121" s="175"/>
    </row>
    <row r="122" spans="2:13" x14ac:dyDescent="0.2">
      <c r="B122" s="590" t="s">
        <v>4</v>
      </c>
      <c r="C122" s="591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592"/>
      <c r="C123" s="593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94"/>
      <c r="C124" s="595"/>
      <c r="D124" s="85"/>
      <c r="E124" s="54"/>
      <c r="F124" s="67"/>
      <c r="G124" s="67"/>
      <c r="H124" s="34">
        <f>F124*G124</f>
        <v>0</v>
      </c>
      <c r="I124" s="576">
        <f>SUM(H122:H124)</f>
        <v>0</v>
      </c>
      <c r="J124" s="577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81">
        <f>SUM(J42+I64+I70+I78+I88+I96+I104+I109+I118+I121+I124)</f>
        <v>0</v>
      </c>
      <c r="J126" s="577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17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604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605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605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605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605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605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605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605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605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605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605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605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605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605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605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605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605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605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605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605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605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605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605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605"/>
      <c r="C158" s="607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605"/>
      <c r="C159" s="608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605"/>
      <c r="C160" s="608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605"/>
      <c r="C161" s="608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605"/>
      <c r="C162" s="609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605"/>
      <c r="C163" s="607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x14ac:dyDescent="0.2">
      <c r="B164" s="605"/>
      <c r="C164" s="608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x14ac:dyDescent="0.2">
      <c r="B165" s="605"/>
      <c r="C165" s="608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thickBot="1" x14ac:dyDescent="0.25">
      <c r="B166" s="605"/>
      <c r="C166" s="608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606"/>
      <c r="C167" s="610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98" t="s">
        <v>5</v>
      </c>
      <c r="C168" s="599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x14ac:dyDescent="0.2">
      <c r="B169" s="600"/>
      <c r="C169" s="601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x14ac:dyDescent="0.2">
      <c r="B170" s="600"/>
      <c r="C170" s="601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x14ac:dyDescent="0.2">
      <c r="B171" s="600"/>
      <c r="C171" s="601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x14ac:dyDescent="0.2">
      <c r="B172" s="600"/>
      <c r="C172" s="601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x14ac:dyDescent="0.2">
      <c r="B173" s="600"/>
      <c r="C173" s="601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x14ac:dyDescent="0.2">
      <c r="B174" s="600"/>
      <c r="C174" s="601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x14ac:dyDescent="0.2">
      <c r="B175" s="600"/>
      <c r="C175" s="601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x14ac:dyDescent="0.2">
      <c r="B176" s="600"/>
      <c r="C176" s="601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x14ac:dyDescent="0.2">
      <c r="B177" s="600"/>
      <c r="C177" s="601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x14ac:dyDescent="0.2">
      <c r="B178" s="600"/>
      <c r="C178" s="601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x14ac:dyDescent="0.2">
      <c r="B179" s="600"/>
      <c r="C179" s="601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x14ac:dyDescent="0.2">
      <c r="B180" s="600"/>
      <c r="C180" s="601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x14ac:dyDescent="0.2">
      <c r="B181" s="600"/>
      <c r="C181" s="601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x14ac:dyDescent="0.2">
      <c r="B182" s="600"/>
      <c r="C182" s="601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x14ac:dyDescent="0.2">
      <c r="B183" s="600"/>
      <c r="C183" s="601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x14ac:dyDescent="0.2">
      <c r="B184" s="600"/>
      <c r="C184" s="601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x14ac:dyDescent="0.2">
      <c r="B185" s="600"/>
      <c r="C185" s="601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x14ac:dyDescent="0.2">
      <c r="B186" s="600"/>
      <c r="C186" s="601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x14ac:dyDescent="0.2">
      <c r="B187" s="600"/>
      <c r="C187" s="601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thickBot="1" x14ac:dyDescent="0.25">
      <c r="B188" s="600"/>
      <c r="C188" s="601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602"/>
      <c r="C189" s="603"/>
      <c r="D189" s="130"/>
      <c r="E189" s="131"/>
      <c r="F189" s="132"/>
      <c r="G189" s="132"/>
      <c r="H189" s="26">
        <f t="shared" si="3"/>
        <v>0</v>
      </c>
      <c r="I189" s="576">
        <f>SUM(H168:H189)</f>
        <v>0</v>
      </c>
      <c r="J189" s="577"/>
      <c r="L189" s="121"/>
      <c r="M189" s="175"/>
    </row>
    <row r="190" spans="2:13" x14ac:dyDescent="0.2">
      <c r="B190" s="588" t="s">
        <v>6</v>
      </c>
      <c r="C190" s="589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x14ac:dyDescent="0.2">
      <c r="B191" s="596"/>
      <c r="C191" s="597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x14ac:dyDescent="0.2">
      <c r="B192" s="596"/>
      <c r="C192" s="597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x14ac:dyDescent="0.2">
      <c r="B193" s="584"/>
      <c r="C193" s="585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thickBot="1" x14ac:dyDescent="0.25">
      <c r="B194" s="584"/>
      <c r="C194" s="585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586"/>
      <c r="C195" s="587"/>
      <c r="D195" s="142"/>
      <c r="E195" s="143"/>
      <c r="F195" s="144"/>
      <c r="G195" s="144"/>
      <c r="H195" s="26">
        <f t="shared" si="3"/>
        <v>0</v>
      </c>
      <c r="I195" s="576">
        <f>SUM(H190:H195)</f>
        <v>0</v>
      </c>
      <c r="J195" s="577"/>
      <c r="L195" s="121"/>
      <c r="M195" s="175"/>
    </row>
    <row r="196" spans="2:13" x14ac:dyDescent="0.2">
      <c r="B196" s="598" t="s">
        <v>7</v>
      </c>
      <c r="C196" s="599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x14ac:dyDescent="0.2">
      <c r="B197" s="600"/>
      <c r="C197" s="601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x14ac:dyDescent="0.2">
      <c r="B198" s="600"/>
      <c r="C198" s="601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x14ac:dyDescent="0.2">
      <c r="B199" s="600"/>
      <c r="C199" s="601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x14ac:dyDescent="0.2">
      <c r="B200" s="600"/>
      <c r="C200" s="601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x14ac:dyDescent="0.2">
      <c r="B201" s="600"/>
      <c r="C201" s="601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thickBot="1" x14ac:dyDescent="0.25">
      <c r="B202" s="600"/>
      <c r="C202" s="601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602"/>
      <c r="C203" s="603"/>
      <c r="D203" s="130"/>
      <c r="E203" s="131"/>
      <c r="F203" s="132"/>
      <c r="G203" s="132"/>
      <c r="H203" s="26">
        <f t="shared" si="5"/>
        <v>0</v>
      </c>
      <c r="I203" s="576">
        <f>SUM(H196:H203)</f>
        <v>0</v>
      </c>
      <c r="J203" s="577"/>
      <c r="L203" s="121"/>
      <c r="M203" s="175"/>
    </row>
    <row r="204" spans="2:13" x14ac:dyDescent="0.2">
      <c r="B204" s="598" t="s">
        <v>8</v>
      </c>
      <c r="C204" s="599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x14ac:dyDescent="0.2">
      <c r="B205" s="600"/>
      <c r="C205" s="601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x14ac:dyDescent="0.2">
      <c r="B206" s="600"/>
      <c r="C206" s="601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x14ac:dyDescent="0.2">
      <c r="B207" s="600"/>
      <c r="C207" s="601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x14ac:dyDescent="0.2">
      <c r="B208" s="600"/>
      <c r="C208" s="601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x14ac:dyDescent="0.2">
      <c r="B209" s="600"/>
      <c r="C209" s="601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x14ac:dyDescent="0.2">
      <c r="B210" s="600"/>
      <c r="C210" s="601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x14ac:dyDescent="0.2">
      <c r="B211" s="600"/>
      <c r="C211" s="601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thickBot="1" x14ac:dyDescent="0.25">
      <c r="B212" s="600"/>
      <c r="C212" s="601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602"/>
      <c r="C213" s="603"/>
      <c r="D213" s="142"/>
      <c r="E213" s="143"/>
      <c r="F213" s="144"/>
      <c r="G213" s="144"/>
      <c r="H213" s="26">
        <f t="shared" si="5"/>
        <v>0</v>
      </c>
      <c r="I213" s="576">
        <f>SUM(H204:H213)</f>
        <v>0</v>
      </c>
      <c r="J213" s="577"/>
      <c r="L213" s="121"/>
      <c r="M213" s="175"/>
    </row>
    <row r="214" spans="2:13" x14ac:dyDescent="0.2">
      <c r="B214" s="588" t="s">
        <v>20</v>
      </c>
      <c r="C214" s="589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x14ac:dyDescent="0.2">
      <c r="B215" s="584"/>
      <c r="C215" s="585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x14ac:dyDescent="0.2">
      <c r="B216" s="584"/>
      <c r="C216" s="585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x14ac:dyDescent="0.2">
      <c r="B217" s="584"/>
      <c r="C217" s="585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x14ac:dyDescent="0.2">
      <c r="B218" s="584"/>
      <c r="C218" s="585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x14ac:dyDescent="0.2">
      <c r="B219" s="584"/>
      <c r="C219" s="585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thickBot="1" x14ac:dyDescent="0.25">
      <c r="B220" s="584"/>
      <c r="C220" s="585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586"/>
      <c r="C221" s="587"/>
      <c r="D221" s="130"/>
      <c r="E221" s="131"/>
      <c r="F221" s="132"/>
      <c r="G221" s="132"/>
      <c r="H221" s="34">
        <f t="shared" si="5"/>
        <v>0</v>
      </c>
      <c r="I221" s="576">
        <f>SUM(H214:H221)</f>
        <v>0</v>
      </c>
      <c r="J221" s="577"/>
      <c r="L221" s="121"/>
      <c r="M221" s="175"/>
    </row>
    <row r="222" spans="2:13" x14ac:dyDescent="0.2">
      <c r="B222" s="588" t="s">
        <v>9</v>
      </c>
      <c r="C222" s="589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x14ac:dyDescent="0.2">
      <c r="B223" s="584"/>
      <c r="C223" s="585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x14ac:dyDescent="0.2">
      <c r="B224" s="584"/>
      <c r="C224" s="585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x14ac:dyDescent="0.2">
      <c r="B225" s="584"/>
      <c r="C225" s="585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x14ac:dyDescent="0.2">
      <c r="B226" s="584"/>
      <c r="C226" s="585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x14ac:dyDescent="0.2">
      <c r="B227" s="584"/>
      <c r="C227" s="585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thickBot="1" x14ac:dyDescent="0.25">
      <c r="B228" s="584"/>
      <c r="C228" s="585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586"/>
      <c r="C229" s="587"/>
      <c r="D229" s="142"/>
      <c r="E229" s="143"/>
      <c r="F229" s="144"/>
      <c r="G229" s="144"/>
      <c r="H229" s="34">
        <f t="shared" si="5"/>
        <v>0</v>
      </c>
      <c r="I229" s="576">
        <f>SUM(H222:H229)</f>
        <v>0</v>
      </c>
      <c r="J229" s="577"/>
      <c r="L229" s="121"/>
      <c r="M229" s="175"/>
    </row>
    <row r="230" spans="2:13" x14ac:dyDescent="0.2">
      <c r="B230" s="588" t="s">
        <v>10</v>
      </c>
      <c r="C230" s="589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x14ac:dyDescent="0.2">
      <c r="B231" s="584"/>
      <c r="C231" s="585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x14ac:dyDescent="0.2">
      <c r="B232" s="584"/>
      <c r="C232" s="585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thickBot="1" x14ac:dyDescent="0.25">
      <c r="B233" s="584"/>
      <c r="C233" s="585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586"/>
      <c r="C234" s="587"/>
      <c r="D234" s="130"/>
      <c r="E234" s="131"/>
      <c r="F234" s="132"/>
      <c r="G234" s="132"/>
      <c r="H234" s="34">
        <f t="shared" si="5"/>
        <v>0</v>
      </c>
      <c r="I234" s="576">
        <f>SUM(H230:H234)</f>
        <v>0</v>
      </c>
      <c r="J234" s="577"/>
      <c r="L234" s="121"/>
      <c r="M234" s="175"/>
    </row>
    <row r="235" spans="2:13" x14ac:dyDescent="0.2">
      <c r="B235" s="582" t="s">
        <v>11</v>
      </c>
      <c r="C235" s="583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x14ac:dyDescent="0.2">
      <c r="B236" s="584"/>
      <c r="C236" s="585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x14ac:dyDescent="0.2">
      <c r="B237" s="584"/>
      <c r="C237" s="585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x14ac:dyDescent="0.2">
      <c r="B238" s="584"/>
      <c r="C238" s="585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x14ac:dyDescent="0.2">
      <c r="B239" s="584"/>
      <c r="C239" s="585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x14ac:dyDescent="0.2">
      <c r="B240" s="584"/>
      <c r="C240" s="585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x14ac:dyDescent="0.2">
      <c r="B241" s="584"/>
      <c r="C241" s="585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thickBot="1" x14ac:dyDescent="0.25">
      <c r="B242" s="584"/>
      <c r="C242" s="585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586"/>
      <c r="C243" s="587"/>
      <c r="D243" s="142"/>
      <c r="E243" s="143"/>
      <c r="F243" s="144"/>
      <c r="G243" s="144"/>
      <c r="H243" s="34">
        <f t="shared" si="5"/>
        <v>0</v>
      </c>
      <c r="I243" s="576">
        <f>SUM(H235:H243)</f>
        <v>0</v>
      </c>
      <c r="J243" s="577"/>
      <c r="L243" s="121"/>
      <c r="M243" s="175"/>
    </row>
    <row r="244" spans="2:13" x14ac:dyDescent="0.2">
      <c r="B244" s="588" t="s">
        <v>0</v>
      </c>
      <c r="C244" s="589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584"/>
      <c r="C245" s="585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586"/>
      <c r="C246" s="587"/>
      <c r="D246" s="130"/>
      <c r="E246" s="131"/>
      <c r="F246" s="132"/>
      <c r="G246" s="132"/>
      <c r="H246" s="34">
        <f t="shared" si="5"/>
        <v>0</v>
      </c>
      <c r="I246" s="576">
        <f>SUM(H244:H246)</f>
        <v>0</v>
      </c>
      <c r="J246" s="577"/>
      <c r="L246" s="121"/>
      <c r="M246" s="175"/>
    </row>
    <row r="247" spans="2:13" x14ac:dyDescent="0.2">
      <c r="B247" s="590" t="s">
        <v>4</v>
      </c>
      <c r="C247" s="591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592"/>
      <c r="C248" s="593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94"/>
      <c r="C249" s="595"/>
      <c r="D249" s="142"/>
      <c r="E249" s="143"/>
      <c r="F249" s="144"/>
      <c r="G249" s="144"/>
      <c r="H249" s="34">
        <f>F249*G249</f>
        <v>0</v>
      </c>
      <c r="I249" s="576">
        <f>SUM(H247:H249)</f>
        <v>0</v>
      </c>
      <c r="J249" s="577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81">
        <f>SUM(J167+I189+I195+I203+I213+I221+I229+I234+I243+I246+I249)</f>
        <v>0</v>
      </c>
      <c r="J251" s="577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9"/>
  </sheetPr>
  <dimension ref="B2:M253"/>
  <sheetViews>
    <sheetView zoomScale="80" zoomScaleNormal="80" workbookViewId="0">
      <selection activeCell="B4" sqref="B4"/>
    </sheetView>
  </sheetViews>
  <sheetFormatPr baseColWidth="10" defaultColWidth="9.28515625" defaultRowHeight="12.75" outlineLevelCol="1" x14ac:dyDescent="0.2"/>
  <cols>
    <col min="1" max="1" width="3" style="10" customWidth="1"/>
    <col min="2" max="2" width="16.7109375" style="10" customWidth="1"/>
    <col min="3" max="3" width="22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9" width="13.7109375" style="10" customWidth="1"/>
    <col min="10" max="10" width="15.42578125" style="27" customWidth="1"/>
    <col min="11" max="11" width="3.7109375" style="28" customWidth="1"/>
    <col min="12" max="12" width="50.7109375" style="75" customWidth="1" outlineLevel="1"/>
    <col min="13" max="13" width="50.7109375" style="10" customWidth="1" outlineLevel="1"/>
    <col min="14" max="16384" width="9.28515625" style="10"/>
  </cols>
  <sheetData>
    <row r="2" spans="2:13" x14ac:dyDescent="0.2">
      <c r="B2" s="9" t="s">
        <v>67</v>
      </c>
    </row>
    <row r="3" spans="2:13" ht="15" x14ac:dyDescent="0.2">
      <c r="B3" s="611" t="s">
        <v>131</v>
      </c>
      <c r="C3" s="612"/>
      <c r="D3" s="74" t="s">
        <v>57</v>
      </c>
    </row>
    <row r="4" spans="2:13" x14ac:dyDescent="0.2">
      <c r="B4" s="9"/>
    </row>
    <row r="5" spans="2:13" ht="25.5" x14ac:dyDescent="0.2">
      <c r="B5" s="20" t="s">
        <v>13</v>
      </c>
      <c r="C5" s="20" t="s">
        <v>14</v>
      </c>
      <c r="D5" s="21" t="s">
        <v>15</v>
      </c>
      <c r="E5" s="21" t="s">
        <v>17</v>
      </c>
      <c r="F5" s="21" t="s">
        <v>12</v>
      </c>
      <c r="G5" s="149" t="s">
        <v>16</v>
      </c>
      <c r="H5" s="22" t="s">
        <v>18</v>
      </c>
      <c r="I5" s="22" t="s">
        <v>19</v>
      </c>
      <c r="J5" s="21" t="s">
        <v>21</v>
      </c>
      <c r="L5" s="120" t="s">
        <v>52</v>
      </c>
      <c r="M5" s="115" t="s">
        <v>93</v>
      </c>
    </row>
    <row r="6" spans="2:13" ht="13.5" thickBot="1" x14ac:dyDescent="0.25">
      <c r="B6" s="9"/>
    </row>
    <row r="7" spans="2:13" ht="13.5" thickBot="1" x14ac:dyDescent="0.25">
      <c r="B7" s="150" t="s">
        <v>94</v>
      </c>
      <c r="C7" s="151"/>
      <c r="D7" s="152"/>
      <c r="E7" s="153"/>
      <c r="F7" s="153"/>
      <c r="G7" s="154"/>
      <c r="H7" s="151"/>
      <c r="I7" s="151"/>
      <c r="J7" s="155"/>
    </row>
    <row r="8" spans="2:13" ht="30" customHeight="1" x14ac:dyDescent="0.2">
      <c r="B8" s="9"/>
    </row>
    <row r="9" spans="2:13" ht="30" customHeight="1" x14ac:dyDescent="0.2">
      <c r="B9" s="20" t="s">
        <v>13</v>
      </c>
      <c r="C9" s="20" t="s">
        <v>14</v>
      </c>
      <c r="D9" s="21" t="s">
        <v>15</v>
      </c>
      <c r="E9" s="21" t="s">
        <v>17</v>
      </c>
      <c r="F9" s="156" t="s">
        <v>12</v>
      </c>
      <c r="G9" s="149" t="s">
        <v>16</v>
      </c>
      <c r="H9" s="157" t="s">
        <v>18</v>
      </c>
      <c r="I9" s="157" t="s">
        <v>19</v>
      </c>
      <c r="J9" s="157" t="s">
        <v>21</v>
      </c>
      <c r="L9" s="120" t="s">
        <v>52</v>
      </c>
      <c r="M9" s="115" t="s">
        <v>93</v>
      </c>
    </row>
    <row r="10" spans="2:13" ht="44.45" customHeight="1" x14ac:dyDescent="0.2">
      <c r="B10" s="604" t="s">
        <v>1</v>
      </c>
      <c r="C10" s="87" t="str">
        <f>'Memoria Aporte FIA al Ejecutor'!C7</f>
        <v>Coordinador Principal: indicar nombre aquí</v>
      </c>
      <c r="D10" s="76"/>
      <c r="E10" s="19"/>
      <c r="F10" s="57"/>
      <c r="G10" s="57"/>
      <c r="H10" s="25">
        <f t="shared" ref="H10:H122" si="0">F10*G10</f>
        <v>0</v>
      </c>
      <c r="I10" s="25">
        <f>H10</f>
        <v>0</v>
      </c>
      <c r="J10" s="40"/>
      <c r="K10" s="158"/>
      <c r="L10" s="121"/>
      <c r="M10" s="175"/>
    </row>
    <row r="11" spans="2:13" ht="30" customHeight="1" x14ac:dyDescent="0.2">
      <c r="B11" s="605"/>
      <c r="C11" s="87" t="str">
        <f>'Memoria Aporte FIA al Ejecutor'!C8</f>
        <v>Coordinador Alterno: indicar nombre aquí</v>
      </c>
      <c r="D11" s="76"/>
      <c r="E11" s="19"/>
      <c r="F11" s="57"/>
      <c r="G11" s="57"/>
      <c r="H11" s="25">
        <f t="shared" si="0"/>
        <v>0</v>
      </c>
      <c r="I11" s="25">
        <f t="shared" ref="I11:I32" si="1">H11</f>
        <v>0</v>
      </c>
      <c r="J11" s="40"/>
      <c r="K11" s="158"/>
      <c r="L11" s="121"/>
      <c r="M11" s="175"/>
    </row>
    <row r="12" spans="2:13" ht="30" customHeight="1" x14ac:dyDescent="0.2">
      <c r="B12" s="605"/>
      <c r="C12" s="87" t="str">
        <f>'Memoria Aporte FIA al Ejecutor'!C9</f>
        <v>Equipo Técnico 1: indicar nombre aquí</v>
      </c>
      <c r="D12" s="76"/>
      <c r="E12" s="19"/>
      <c r="F12" s="57"/>
      <c r="G12" s="57"/>
      <c r="H12" s="25">
        <f t="shared" si="0"/>
        <v>0</v>
      </c>
      <c r="I12" s="25">
        <f t="shared" si="1"/>
        <v>0</v>
      </c>
      <c r="J12" s="40"/>
      <c r="K12" s="158"/>
      <c r="L12" s="121"/>
      <c r="M12" s="175"/>
    </row>
    <row r="13" spans="2:13" ht="39.6" customHeight="1" x14ac:dyDescent="0.2">
      <c r="B13" s="605"/>
      <c r="C13" s="87" t="str">
        <f>'Memoria Aporte FIA al Ejecutor'!C10</f>
        <v>Equipo Técnico 2: indicar nombre aquí</v>
      </c>
      <c r="D13" s="76"/>
      <c r="E13" s="19"/>
      <c r="F13" s="57"/>
      <c r="G13" s="57"/>
      <c r="H13" s="25">
        <f t="shared" si="0"/>
        <v>0</v>
      </c>
      <c r="I13" s="25">
        <f t="shared" si="1"/>
        <v>0</v>
      </c>
      <c r="J13" s="40"/>
      <c r="K13" s="158"/>
      <c r="L13" s="121"/>
      <c r="M13" s="175"/>
    </row>
    <row r="14" spans="2:13" ht="30" customHeight="1" x14ac:dyDescent="0.2">
      <c r="B14" s="605"/>
      <c r="C14" s="87" t="str">
        <f>'Memoria Aporte FIA al Ejecutor'!C11</f>
        <v>Equipo Técnico 3: indicar nombre aquí</v>
      </c>
      <c r="D14" s="76"/>
      <c r="E14" s="19"/>
      <c r="F14" s="57"/>
      <c r="G14" s="57"/>
      <c r="H14" s="25">
        <f t="shared" si="0"/>
        <v>0</v>
      </c>
      <c r="I14" s="25">
        <f t="shared" si="1"/>
        <v>0</v>
      </c>
      <c r="J14" s="40"/>
      <c r="K14" s="158"/>
      <c r="L14" s="121"/>
      <c r="M14" s="175"/>
    </row>
    <row r="15" spans="2:13" ht="30" customHeight="1" x14ac:dyDescent="0.2">
      <c r="B15" s="605"/>
      <c r="C15" s="87" t="str">
        <f>'Memoria Aporte FIA al Ejecutor'!C12</f>
        <v>Equipo Técnico 4: indicar nombre aquí</v>
      </c>
      <c r="D15" s="76"/>
      <c r="E15" s="19"/>
      <c r="F15" s="57"/>
      <c r="G15" s="57"/>
      <c r="H15" s="25">
        <f t="shared" si="0"/>
        <v>0</v>
      </c>
      <c r="I15" s="25">
        <f>H15</f>
        <v>0</v>
      </c>
      <c r="J15" s="40"/>
      <c r="K15" s="158"/>
      <c r="L15" s="121"/>
      <c r="M15" s="175"/>
    </row>
    <row r="16" spans="2:13" ht="30" customHeight="1" x14ac:dyDescent="0.2">
      <c r="B16" s="605"/>
      <c r="C16" s="87" t="str">
        <f>'Memoria Aporte FIA al Ejecutor'!C13</f>
        <v>Equipo Técnico 5: indicar nombre aquí</v>
      </c>
      <c r="D16" s="76"/>
      <c r="E16" s="19"/>
      <c r="F16" s="57"/>
      <c r="G16" s="57"/>
      <c r="H16" s="25">
        <f t="shared" si="0"/>
        <v>0</v>
      </c>
      <c r="I16" s="25">
        <f t="shared" si="1"/>
        <v>0</v>
      </c>
      <c r="J16" s="40"/>
      <c r="K16" s="158"/>
      <c r="L16" s="121"/>
      <c r="M16" s="175"/>
    </row>
    <row r="17" spans="2:13" ht="30" customHeight="1" x14ac:dyDescent="0.2">
      <c r="B17" s="605"/>
      <c r="C17" s="87" t="str">
        <f>'Memoria Aporte FIA al Ejecutor'!C14</f>
        <v>Equipo Técnico 6: indicar nombre aquí</v>
      </c>
      <c r="D17" s="76"/>
      <c r="E17" s="19"/>
      <c r="F17" s="57"/>
      <c r="G17" s="57"/>
      <c r="H17" s="25">
        <f t="shared" si="0"/>
        <v>0</v>
      </c>
      <c r="I17" s="25">
        <f t="shared" si="1"/>
        <v>0</v>
      </c>
      <c r="J17" s="40"/>
      <c r="K17" s="158"/>
      <c r="L17" s="121"/>
      <c r="M17" s="175"/>
    </row>
    <row r="18" spans="2:13" ht="30" customHeight="1" x14ac:dyDescent="0.2">
      <c r="B18" s="605"/>
      <c r="C18" s="87" t="str">
        <f>'Memoria Aporte FIA al Ejecutor'!C15</f>
        <v>Equipo Técnico 7: indicar nombre aquí</v>
      </c>
      <c r="D18" s="76"/>
      <c r="E18" s="19"/>
      <c r="F18" s="57"/>
      <c r="G18" s="57"/>
      <c r="H18" s="25">
        <f>F18*G18</f>
        <v>0</v>
      </c>
      <c r="I18" s="25">
        <f t="shared" si="1"/>
        <v>0</v>
      </c>
      <c r="J18" s="40"/>
      <c r="K18" s="158"/>
      <c r="L18" s="121"/>
      <c r="M18" s="175"/>
    </row>
    <row r="19" spans="2:13" ht="30" customHeight="1" x14ac:dyDescent="0.2">
      <c r="B19" s="605"/>
      <c r="C19" s="87" t="str">
        <f>'Memoria Aporte FIA al Ejecutor'!C16</f>
        <v>Equipo Técnico 8: indicar nombre aquí</v>
      </c>
      <c r="D19" s="76"/>
      <c r="E19" s="19"/>
      <c r="F19" s="57"/>
      <c r="G19" s="57"/>
      <c r="H19" s="25">
        <f>F19*G19</f>
        <v>0</v>
      </c>
      <c r="I19" s="25">
        <f t="shared" si="1"/>
        <v>0</v>
      </c>
      <c r="J19" s="40"/>
      <c r="K19" s="158"/>
      <c r="L19" s="121"/>
      <c r="M19" s="175"/>
    </row>
    <row r="20" spans="2:13" ht="30" customHeight="1" x14ac:dyDescent="0.2">
      <c r="B20" s="605"/>
      <c r="C20" s="87" t="str">
        <f>'Memoria Aporte FIA al Ejecutor'!C17</f>
        <v>Equipo Técnico 9: indicar nombre aquí</v>
      </c>
      <c r="D20" s="76"/>
      <c r="E20" s="19"/>
      <c r="F20" s="57"/>
      <c r="G20" s="57"/>
      <c r="H20" s="25">
        <f>F20*G20</f>
        <v>0</v>
      </c>
      <c r="I20" s="25">
        <f t="shared" si="1"/>
        <v>0</v>
      </c>
      <c r="J20" s="40"/>
      <c r="K20" s="158"/>
      <c r="L20" s="121"/>
      <c r="M20" s="175"/>
    </row>
    <row r="21" spans="2:13" ht="25.5" x14ac:dyDescent="0.2">
      <c r="B21" s="605"/>
      <c r="C21" s="87" t="str">
        <f>'Memoria Aporte FIA al Ejecutor'!C18</f>
        <v>Equipo Técnico 10: indicar nombre aquí</v>
      </c>
      <c r="D21" s="76"/>
      <c r="E21" s="19"/>
      <c r="F21" s="57"/>
      <c r="G21" s="57"/>
      <c r="H21" s="25">
        <f t="shared" ref="H21:H30" si="2">F21*G21</f>
        <v>0</v>
      </c>
      <c r="I21" s="25">
        <f t="shared" si="1"/>
        <v>0</v>
      </c>
      <c r="J21" s="40"/>
      <c r="K21" s="158"/>
      <c r="L21" s="121"/>
      <c r="M21" s="175"/>
    </row>
    <row r="22" spans="2:13" ht="25.5" x14ac:dyDescent="0.2">
      <c r="B22" s="605"/>
      <c r="C22" s="87" t="str">
        <f>'Memoria Aporte FIA al Ejecutor'!C19</f>
        <v>Equipo Técnico 11: indicar nombre aquí</v>
      </c>
      <c r="D22" s="76"/>
      <c r="E22" s="19"/>
      <c r="F22" s="57"/>
      <c r="G22" s="57"/>
      <c r="H22" s="25">
        <f t="shared" si="2"/>
        <v>0</v>
      </c>
      <c r="I22" s="25">
        <f t="shared" si="1"/>
        <v>0</v>
      </c>
      <c r="J22" s="40"/>
      <c r="K22" s="158"/>
      <c r="L22" s="121"/>
      <c r="M22" s="175"/>
    </row>
    <row r="23" spans="2:13" ht="25.5" x14ac:dyDescent="0.2">
      <c r="B23" s="605"/>
      <c r="C23" s="87" t="str">
        <f>'Memoria Aporte FIA al Ejecutor'!C20</f>
        <v>Equipo Técnico 12: indicar nombre aquí</v>
      </c>
      <c r="D23" s="76"/>
      <c r="E23" s="19"/>
      <c r="F23" s="57"/>
      <c r="G23" s="57"/>
      <c r="H23" s="25">
        <f t="shared" si="2"/>
        <v>0</v>
      </c>
      <c r="I23" s="25">
        <f t="shared" si="1"/>
        <v>0</v>
      </c>
      <c r="J23" s="40"/>
      <c r="K23" s="158"/>
      <c r="L23" s="121"/>
      <c r="M23" s="175"/>
    </row>
    <row r="24" spans="2:13" ht="25.5" x14ac:dyDescent="0.2">
      <c r="B24" s="605"/>
      <c r="C24" s="87" t="str">
        <f>'Memoria Aporte FIA al Ejecutor'!C21</f>
        <v>Equipo Técnico 13: indicar nombre aquí</v>
      </c>
      <c r="D24" s="76"/>
      <c r="E24" s="19"/>
      <c r="F24" s="57"/>
      <c r="G24" s="57"/>
      <c r="H24" s="25">
        <f t="shared" si="2"/>
        <v>0</v>
      </c>
      <c r="I24" s="25">
        <f t="shared" si="1"/>
        <v>0</v>
      </c>
      <c r="J24" s="40"/>
      <c r="K24" s="158"/>
      <c r="L24" s="121"/>
      <c r="M24" s="175"/>
    </row>
    <row r="25" spans="2:13" ht="25.5" x14ac:dyDescent="0.2">
      <c r="B25" s="605"/>
      <c r="C25" s="87" t="str">
        <f>'Memoria Aporte FIA al Ejecutor'!C22</f>
        <v>Equipo Técnico 14: indicar nombre aquí</v>
      </c>
      <c r="D25" s="76"/>
      <c r="E25" s="19"/>
      <c r="F25" s="57"/>
      <c r="G25" s="57"/>
      <c r="H25" s="25">
        <f t="shared" si="2"/>
        <v>0</v>
      </c>
      <c r="I25" s="25">
        <f t="shared" si="1"/>
        <v>0</v>
      </c>
      <c r="J25" s="40"/>
      <c r="K25" s="158"/>
      <c r="L25" s="121"/>
      <c r="M25" s="175"/>
    </row>
    <row r="26" spans="2:13" ht="25.5" x14ac:dyDescent="0.2">
      <c r="B26" s="605"/>
      <c r="C26" s="87" t="str">
        <f>'Memoria Aporte FIA al Ejecutor'!C23</f>
        <v>Equipo Técnico 15: indicar nombre aquí</v>
      </c>
      <c r="D26" s="76"/>
      <c r="E26" s="19"/>
      <c r="F26" s="57"/>
      <c r="G26" s="57"/>
      <c r="H26" s="25">
        <f t="shared" si="2"/>
        <v>0</v>
      </c>
      <c r="I26" s="25">
        <f t="shared" si="1"/>
        <v>0</v>
      </c>
      <c r="J26" s="40"/>
      <c r="K26" s="158"/>
      <c r="L26" s="121"/>
      <c r="M26" s="175"/>
    </row>
    <row r="27" spans="2:13" ht="25.5" x14ac:dyDescent="0.2">
      <c r="B27" s="605"/>
      <c r="C27" s="87" t="str">
        <f>'Memoria Aporte FIA al Ejecutor'!C24</f>
        <v>Equipo Técnico 16: indicar nombre aquí</v>
      </c>
      <c r="D27" s="76"/>
      <c r="E27" s="19"/>
      <c r="F27" s="57"/>
      <c r="G27" s="57"/>
      <c r="H27" s="25">
        <f t="shared" si="2"/>
        <v>0</v>
      </c>
      <c r="I27" s="25">
        <f t="shared" si="1"/>
        <v>0</v>
      </c>
      <c r="J27" s="40"/>
      <c r="K27" s="158"/>
      <c r="L27" s="121"/>
      <c r="M27" s="175"/>
    </row>
    <row r="28" spans="2:13" ht="25.5" x14ac:dyDescent="0.2">
      <c r="B28" s="605"/>
      <c r="C28" s="87" t="str">
        <f>'Memoria Aporte FIA al Ejecutor'!C25</f>
        <v>Equipo Técnico 17: indicar nombre aquí</v>
      </c>
      <c r="D28" s="76"/>
      <c r="E28" s="19"/>
      <c r="F28" s="57"/>
      <c r="G28" s="57"/>
      <c r="H28" s="25">
        <f t="shared" si="2"/>
        <v>0</v>
      </c>
      <c r="I28" s="25">
        <f t="shared" si="1"/>
        <v>0</v>
      </c>
      <c r="J28" s="40"/>
      <c r="K28" s="158"/>
      <c r="L28" s="121"/>
      <c r="M28" s="175"/>
    </row>
    <row r="29" spans="2:13" ht="25.5" x14ac:dyDescent="0.2">
      <c r="B29" s="605"/>
      <c r="C29" s="87" t="str">
        <f>'Memoria Aporte FIA al Ejecutor'!C26</f>
        <v>Equipo Técnico 18: indicar nombre aquí</v>
      </c>
      <c r="D29" s="76"/>
      <c r="E29" s="19"/>
      <c r="F29" s="57"/>
      <c r="G29" s="57"/>
      <c r="H29" s="25">
        <f t="shared" si="2"/>
        <v>0</v>
      </c>
      <c r="I29" s="25">
        <f t="shared" si="1"/>
        <v>0</v>
      </c>
      <c r="J29" s="40"/>
      <c r="K29" s="158"/>
      <c r="L29" s="121"/>
      <c r="M29" s="175"/>
    </row>
    <row r="30" spans="2:13" ht="25.5" x14ac:dyDescent="0.2">
      <c r="B30" s="605"/>
      <c r="C30" s="87" t="str">
        <f>'Memoria Aporte FIA al Ejecutor'!C27</f>
        <v>Equipo Técnico 19: indicar nombre aquí</v>
      </c>
      <c r="D30" s="76"/>
      <c r="E30" s="19"/>
      <c r="F30" s="57"/>
      <c r="G30" s="57"/>
      <c r="H30" s="25">
        <f t="shared" si="2"/>
        <v>0</v>
      </c>
      <c r="I30" s="25">
        <f t="shared" si="1"/>
        <v>0</v>
      </c>
      <c r="J30" s="40"/>
      <c r="K30" s="158"/>
      <c r="L30" s="121"/>
      <c r="M30" s="175"/>
    </row>
    <row r="31" spans="2:13" ht="25.5" x14ac:dyDescent="0.2">
      <c r="B31" s="605"/>
      <c r="C31" s="87" t="str">
        <f>'Memoria Aporte FIA al Ejecutor'!C28</f>
        <v>Equipo Técnico 20: indicar nombre aquí</v>
      </c>
      <c r="D31" s="76"/>
      <c r="E31" s="19"/>
      <c r="F31" s="57"/>
      <c r="G31" s="57"/>
      <c r="H31" s="25">
        <f>F31*G31</f>
        <v>0</v>
      </c>
      <c r="I31" s="25">
        <f t="shared" si="1"/>
        <v>0</v>
      </c>
      <c r="J31" s="40"/>
      <c r="K31" s="158"/>
      <c r="L31" s="121"/>
      <c r="M31" s="175"/>
    </row>
    <row r="32" spans="2:13" ht="38.25" x14ac:dyDescent="0.2">
      <c r="B32" s="605"/>
      <c r="C32" s="195" t="s">
        <v>69</v>
      </c>
      <c r="D32" s="76"/>
      <c r="E32" s="19"/>
      <c r="F32" s="57"/>
      <c r="G32" s="57"/>
      <c r="H32" s="25">
        <f>F32*G32</f>
        <v>0</v>
      </c>
      <c r="I32" s="25">
        <f t="shared" si="1"/>
        <v>0</v>
      </c>
      <c r="J32" s="40"/>
      <c r="K32" s="158"/>
      <c r="L32" s="121"/>
      <c r="M32" s="175"/>
    </row>
    <row r="33" spans="2:13" x14ac:dyDescent="0.2">
      <c r="B33" s="605"/>
      <c r="C33" s="607" t="s">
        <v>3</v>
      </c>
      <c r="D33" s="84"/>
      <c r="E33" s="44"/>
      <c r="F33" s="66"/>
      <c r="G33" s="66"/>
      <c r="H33" s="25">
        <f t="shared" si="0"/>
        <v>0</v>
      </c>
      <c r="I33" s="23"/>
      <c r="J33" s="40"/>
      <c r="K33" s="158"/>
      <c r="L33" s="121"/>
      <c r="M33" s="175"/>
    </row>
    <row r="34" spans="2:13" x14ac:dyDescent="0.2">
      <c r="B34" s="605"/>
      <c r="C34" s="608"/>
      <c r="D34" s="77"/>
      <c r="E34" s="44"/>
      <c r="F34" s="58"/>
      <c r="G34" s="58"/>
      <c r="H34" s="25">
        <f t="shared" si="0"/>
        <v>0</v>
      </c>
      <c r="I34" s="23"/>
      <c r="J34" s="40"/>
      <c r="K34" s="158"/>
      <c r="L34" s="121"/>
      <c r="M34" s="175"/>
    </row>
    <row r="35" spans="2:13" x14ac:dyDescent="0.2">
      <c r="B35" s="605"/>
      <c r="C35" s="608"/>
      <c r="D35" s="77"/>
      <c r="E35" s="44"/>
      <c r="F35" s="58"/>
      <c r="G35" s="58"/>
      <c r="H35" s="25">
        <f t="shared" si="0"/>
        <v>0</v>
      </c>
      <c r="I35" s="23"/>
      <c r="J35" s="40"/>
      <c r="K35" s="158"/>
      <c r="L35" s="121"/>
      <c r="M35" s="175"/>
    </row>
    <row r="36" spans="2:13" x14ac:dyDescent="0.2">
      <c r="B36" s="605"/>
      <c r="C36" s="608"/>
      <c r="D36" s="77"/>
      <c r="E36" s="44"/>
      <c r="F36" s="58"/>
      <c r="G36" s="58"/>
      <c r="H36" s="25">
        <f t="shared" si="0"/>
        <v>0</v>
      </c>
      <c r="I36" s="37"/>
      <c r="J36" s="40"/>
      <c r="K36" s="158"/>
      <c r="L36" s="122"/>
      <c r="M36" s="175"/>
    </row>
    <row r="37" spans="2:13" x14ac:dyDescent="0.2">
      <c r="B37" s="605"/>
      <c r="C37" s="609"/>
      <c r="D37" s="77"/>
      <c r="E37" s="44"/>
      <c r="F37" s="58"/>
      <c r="G37" s="58"/>
      <c r="H37" s="25">
        <f t="shared" si="0"/>
        <v>0</v>
      </c>
      <c r="I37" s="25">
        <f>SUM(H33:H37)</f>
        <v>0</v>
      </c>
      <c r="J37" s="40"/>
      <c r="K37" s="158"/>
      <c r="L37" s="122"/>
      <c r="M37" s="175"/>
    </row>
    <row r="38" spans="2:13" x14ac:dyDescent="0.2">
      <c r="B38" s="605"/>
      <c r="C38" s="607" t="s">
        <v>2</v>
      </c>
      <c r="D38" s="77"/>
      <c r="E38" s="44"/>
      <c r="F38" s="58"/>
      <c r="G38" s="58"/>
      <c r="H38" s="25">
        <f t="shared" si="0"/>
        <v>0</v>
      </c>
      <c r="I38" s="37"/>
      <c r="J38" s="40"/>
      <c r="K38" s="158"/>
      <c r="L38" s="122"/>
      <c r="M38" s="175"/>
    </row>
    <row r="39" spans="2:13" x14ac:dyDescent="0.2">
      <c r="B39" s="605"/>
      <c r="C39" s="608"/>
      <c r="D39" s="77"/>
      <c r="E39" s="44"/>
      <c r="F39" s="58"/>
      <c r="G39" s="58"/>
      <c r="H39" s="25">
        <f t="shared" si="0"/>
        <v>0</v>
      </c>
      <c r="I39" s="37"/>
      <c r="J39" s="40"/>
      <c r="K39" s="158"/>
      <c r="L39" s="122"/>
      <c r="M39" s="175"/>
    </row>
    <row r="40" spans="2:13" ht="12.75" customHeight="1" x14ac:dyDescent="0.2">
      <c r="B40" s="605"/>
      <c r="C40" s="608"/>
      <c r="D40" s="77"/>
      <c r="E40" s="44"/>
      <c r="F40" s="58"/>
      <c r="G40" s="58"/>
      <c r="H40" s="25">
        <f>F40*G40</f>
        <v>0</v>
      </c>
      <c r="I40" s="37"/>
      <c r="J40" s="40"/>
      <c r="K40" s="158"/>
      <c r="L40" s="122"/>
      <c r="M40" s="175"/>
    </row>
    <row r="41" spans="2:13" ht="13.5" thickBot="1" x14ac:dyDescent="0.25">
      <c r="B41" s="605"/>
      <c r="C41" s="608"/>
      <c r="D41" s="77"/>
      <c r="E41" s="44"/>
      <c r="F41" s="58"/>
      <c r="G41" s="58"/>
      <c r="H41" s="25">
        <f t="shared" si="0"/>
        <v>0</v>
      </c>
      <c r="I41" s="37"/>
      <c r="J41" s="40"/>
      <c r="K41" s="158"/>
      <c r="L41" s="122"/>
      <c r="M41" s="175"/>
    </row>
    <row r="42" spans="2:13" ht="13.5" thickBot="1" x14ac:dyDescent="0.25">
      <c r="B42" s="606"/>
      <c r="C42" s="610"/>
      <c r="D42" s="78"/>
      <c r="E42" s="47"/>
      <c r="F42" s="59"/>
      <c r="G42" s="59"/>
      <c r="H42" s="26">
        <f t="shared" si="0"/>
        <v>0</v>
      </c>
      <c r="I42" s="46">
        <f>SUM(H38:H42)</f>
        <v>0</v>
      </c>
      <c r="J42" s="45">
        <f>SUM(I10:I32)+I37+I42</f>
        <v>0</v>
      </c>
      <c r="K42" s="159"/>
      <c r="L42" s="122"/>
      <c r="M42" s="175"/>
    </row>
    <row r="43" spans="2:13" x14ac:dyDescent="0.2">
      <c r="B43" s="598" t="s">
        <v>5</v>
      </c>
      <c r="C43" s="599"/>
      <c r="D43" s="79"/>
      <c r="E43" s="48"/>
      <c r="F43" s="60"/>
      <c r="G43" s="60"/>
      <c r="H43" s="33">
        <f t="shared" si="0"/>
        <v>0</v>
      </c>
      <c r="I43" s="37"/>
      <c r="J43" s="40"/>
      <c r="K43" s="158"/>
      <c r="L43" s="122"/>
      <c r="M43" s="175"/>
    </row>
    <row r="44" spans="2:13" x14ac:dyDescent="0.2">
      <c r="B44" s="600"/>
      <c r="C44" s="601"/>
      <c r="D44" s="76"/>
      <c r="E44" s="49"/>
      <c r="F44" s="61"/>
      <c r="G44" s="61"/>
      <c r="H44" s="25">
        <f t="shared" si="0"/>
        <v>0</v>
      </c>
      <c r="I44" s="37"/>
      <c r="J44" s="40"/>
      <c r="K44" s="158"/>
      <c r="L44" s="122"/>
      <c r="M44" s="175"/>
    </row>
    <row r="45" spans="2:13" x14ac:dyDescent="0.2">
      <c r="B45" s="600"/>
      <c r="C45" s="601"/>
      <c r="D45" s="76"/>
      <c r="E45" s="49"/>
      <c r="F45" s="61"/>
      <c r="G45" s="61"/>
      <c r="H45" s="25">
        <f t="shared" si="0"/>
        <v>0</v>
      </c>
      <c r="I45" s="37"/>
      <c r="J45" s="40"/>
      <c r="K45" s="158"/>
      <c r="L45" s="122"/>
      <c r="M45" s="175"/>
    </row>
    <row r="46" spans="2:13" x14ac:dyDescent="0.2">
      <c r="B46" s="600"/>
      <c r="C46" s="601"/>
      <c r="D46" s="76"/>
      <c r="E46" s="49"/>
      <c r="F46" s="61"/>
      <c r="G46" s="61"/>
      <c r="H46" s="25">
        <f t="shared" si="0"/>
        <v>0</v>
      </c>
      <c r="I46" s="37"/>
      <c r="J46" s="40"/>
      <c r="K46" s="158"/>
      <c r="L46" s="122"/>
      <c r="M46" s="175"/>
    </row>
    <row r="47" spans="2:13" ht="12.75" customHeight="1" x14ac:dyDescent="0.2">
      <c r="B47" s="600"/>
      <c r="C47" s="601"/>
      <c r="D47" s="76"/>
      <c r="E47" s="49"/>
      <c r="F47" s="61"/>
      <c r="G47" s="61"/>
      <c r="H47" s="25">
        <f t="shared" si="0"/>
        <v>0</v>
      </c>
      <c r="I47" s="37"/>
      <c r="J47" s="40"/>
      <c r="K47" s="158"/>
      <c r="L47" s="122"/>
      <c r="M47" s="175"/>
    </row>
    <row r="48" spans="2:13" x14ac:dyDescent="0.2">
      <c r="B48" s="600"/>
      <c r="C48" s="601"/>
      <c r="D48" s="76"/>
      <c r="E48" s="49"/>
      <c r="F48" s="61"/>
      <c r="G48" s="61"/>
      <c r="H48" s="25">
        <f t="shared" si="0"/>
        <v>0</v>
      </c>
      <c r="I48" s="37"/>
      <c r="J48" s="40"/>
      <c r="K48" s="158"/>
      <c r="L48" s="122"/>
      <c r="M48" s="175"/>
    </row>
    <row r="49" spans="2:13" x14ac:dyDescent="0.2">
      <c r="B49" s="600"/>
      <c r="C49" s="601"/>
      <c r="D49" s="76"/>
      <c r="E49" s="49"/>
      <c r="F49" s="61"/>
      <c r="G49" s="61"/>
      <c r="H49" s="25">
        <f t="shared" si="0"/>
        <v>0</v>
      </c>
      <c r="I49" s="37"/>
      <c r="J49" s="40"/>
      <c r="K49" s="158"/>
      <c r="L49" s="122"/>
      <c r="M49" s="175"/>
    </row>
    <row r="50" spans="2:13" x14ac:dyDescent="0.2">
      <c r="B50" s="600"/>
      <c r="C50" s="601"/>
      <c r="D50" s="76"/>
      <c r="E50" s="49"/>
      <c r="F50" s="61"/>
      <c r="G50" s="61"/>
      <c r="H50" s="25">
        <f t="shared" si="0"/>
        <v>0</v>
      </c>
      <c r="I50" s="37"/>
      <c r="J50" s="40"/>
      <c r="K50" s="158"/>
      <c r="L50" s="122"/>
      <c r="M50" s="175"/>
    </row>
    <row r="51" spans="2:13" x14ac:dyDescent="0.2">
      <c r="B51" s="600"/>
      <c r="C51" s="601"/>
      <c r="D51" s="76"/>
      <c r="E51" s="49"/>
      <c r="F51" s="61"/>
      <c r="G51" s="61"/>
      <c r="H51" s="25">
        <f t="shared" si="0"/>
        <v>0</v>
      </c>
      <c r="I51" s="37"/>
      <c r="J51" s="40"/>
      <c r="K51" s="158"/>
      <c r="L51" s="122"/>
      <c r="M51" s="175"/>
    </row>
    <row r="52" spans="2:13" x14ac:dyDescent="0.2">
      <c r="B52" s="600"/>
      <c r="C52" s="601"/>
      <c r="D52" s="76"/>
      <c r="E52" s="49"/>
      <c r="F52" s="61"/>
      <c r="G52" s="61"/>
      <c r="H52" s="25">
        <f t="shared" si="0"/>
        <v>0</v>
      </c>
      <c r="I52" s="37"/>
      <c r="J52" s="40"/>
      <c r="K52" s="158"/>
      <c r="L52" s="122"/>
      <c r="M52" s="175"/>
    </row>
    <row r="53" spans="2:13" x14ac:dyDescent="0.2">
      <c r="B53" s="600"/>
      <c r="C53" s="601"/>
      <c r="D53" s="76"/>
      <c r="E53" s="49"/>
      <c r="F53" s="61"/>
      <c r="G53" s="61"/>
      <c r="H53" s="25">
        <f t="shared" si="0"/>
        <v>0</v>
      </c>
      <c r="I53" s="37"/>
      <c r="J53" s="40"/>
      <c r="K53" s="158"/>
      <c r="L53" s="122"/>
      <c r="M53" s="175"/>
    </row>
    <row r="54" spans="2:13" x14ac:dyDescent="0.2">
      <c r="B54" s="600"/>
      <c r="C54" s="601"/>
      <c r="D54" s="76"/>
      <c r="E54" s="49"/>
      <c r="F54" s="61"/>
      <c r="G54" s="61"/>
      <c r="H54" s="25">
        <f t="shared" si="0"/>
        <v>0</v>
      </c>
      <c r="I54" s="37"/>
      <c r="J54" s="40"/>
      <c r="K54" s="158"/>
      <c r="L54" s="122"/>
      <c r="M54" s="175"/>
    </row>
    <row r="55" spans="2:13" x14ac:dyDescent="0.2">
      <c r="B55" s="600"/>
      <c r="C55" s="601"/>
      <c r="D55" s="76"/>
      <c r="E55" s="49"/>
      <c r="F55" s="61"/>
      <c r="G55" s="61"/>
      <c r="H55" s="25">
        <f t="shared" si="0"/>
        <v>0</v>
      </c>
      <c r="I55" s="37"/>
      <c r="J55" s="40"/>
      <c r="K55" s="158"/>
      <c r="L55" s="122"/>
      <c r="M55" s="175"/>
    </row>
    <row r="56" spans="2:13" x14ac:dyDescent="0.2">
      <c r="B56" s="600"/>
      <c r="C56" s="601"/>
      <c r="D56" s="76"/>
      <c r="E56" s="49"/>
      <c r="F56" s="61"/>
      <c r="G56" s="61"/>
      <c r="H56" s="25">
        <f t="shared" si="0"/>
        <v>0</v>
      </c>
      <c r="I56" s="37"/>
      <c r="J56" s="40"/>
      <c r="K56" s="158"/>
      <c r="L56" s="122"/>
      <c r="M56" s="175"/>
    </row>
    <row r="57" spans="2:13" x14ac:dyDescent="0.2">
      <c r="B57" s="600"/>
      <c r="C57" s="601"/>
      <c r="D57" s="76"/>
      <c r="E57" s="49"/>
      <c r="F57" s="61"/>
      <c r="G57" s="61"/>
      <c r="H57" s="25">
        <f t="shared" si="0"/>
        <v>0</v>
      </c>
      <c r="I57" s="37"/>
      <c r="J57" s="40"/>
      <c r="K57" s="158"/>
      <c r="L57" s="122"/>
      <c r="M57" s="175"/>
    </row>
    <row r="58" spans="2:13" x14ac:dyDescent="0.2">
      <c r="B58" s="600"/>
      <c r="C58" s="601"/>
      <c r="D58" s="76"/>
      <c r="E58" s="49"/>
      <c r="F58" s="57"/>
      <c r="G58" s="61"/>
      <c r="H58" s="25">
        <f t="shared" si="0"/>
        <v>0</v>
      </c>
      <c r="I58" s="37"/>
      <c r="J58" s="40"/>
      <c r="K58" s="158"/>
      <c r="L58" s="122"/>
      <c r="M58" s="175"/>
    </row>
    <row r="59" spans="2:13" x14ac:dyDescent="0.2">
      <c r="B59" s="600"/>
      <c r="C59" s="601"/>
      <c r="D59" s="76"/>
      <c r="E59" s="19"/>
      <c r="F59" s="57"/>
      <c r="G59" s="57"/>
      <c r="H59" s="25">
        <f t="shared" si="0"/>
        <v>0</v>
      </c>
      <c r="I59" s="37"/>
      <c r="J59" s="40"/>
      <c r="K59" s="158"/>
      <c r="L59" s="122"/>
      <c r="M59" s="175"/>
    </row>
    <row r="60" spans="2:13" x14ac:dyDescent="0.2">
      <c r="B60" s="600"/>
      <c r="C60" s="601"/>
      <c r="D60" s="76"/>
      <c r="E60" s="19"/>
      <c r="F60" s="57"/>
      <c r="G60" s="57"/>
      <c r="H60" s="25">
        <f t="shared" si="0"/>
        <v>0</v>
      </c>
      <c r="I60" s="37"/>
      <c r="J60" s="40"/>
      <c r="K60" s="158"/>
      <c r="L60" s="122"/>
      <c r="M60" s="175"/>
    </row>
    <row r="61" spans="2:13" x14ac:dyDescent="0.2">
      <c r="B61" s="600"/>
      <c r="C61" s="601"/>
      <c r="D61" s="76"/>
      <c r="E61" s="19"/>
      <c r="F61" s="57"/>
      <c r="G61" s="57"/>
      <c r="H61" s="25">
        <f t="shared" si="0"/>
        <v>0</v>
      </c>
      <c r="I61" s="37"/>
      <c r="J61" s="40"/>
      <c r="K61" s="158"/>
      <c r="L61" s="121"/>
      <c r="M61" s="175"/>
    </row>
    <row r="62" spans="2:13" x14ac:dyDescent="0.2">
      <c r="B62" s="600"/>
      <c r="C62" s="601"/>
      <c r="D62" s="76"/>
      <c r="E62" s="19"/>
      <c r="F62" s="57"/>
      <c r="G62" s="57"/>
      <c r="H62" s="25">
        <f t="shared" si="0"/>
        <v>0</v>
      </c>
      <c r="I62" s="37"/>
      <c r="J62" s="40"/>
      <c r="K62" s="158"/>
      <c r="L62" s="121"/>
      <c r="M62" s="175"/>
    </row>
    <row r="63" spans="2:13" ht="13.5" thickBot="1" x14ac:dyDescent="0.25">
      <c r="B63" s="600"/>
      <c r="C63" s="601"/>
      <c r="D63" s="76"/>
      <c r="E63" s="19"/>
      <c r="F63" s="57"/>
      <c r="G63" s="57"/>
      <c r="H63" s="25">
        <f t="shared" si="0"/>
        <v>0</v>
      </c>
      <c r="I63" s="37"/>
      <c r="J63" s="40"/>
      <c r="K63" s="158"/>
      <c r="L63" s="121"/>
      <c r="M63" s="175"/>
    </row>
    <row r="64" spans="2:13" ht="13.5" thickBot="1" x14ac:dyDescent="0.25">
      <c r="B64" s="602"/>
      <c r="C64" s="603"/>
      <c r="D64" s="80"/>
      <c r="E64" s="50"/>
      <c r="F64" s="62"/>
      <c r="G64" s="62"/>
      <c r="H64" s="26">
        <f t="shared" si="0"/>
        <v>0</v>
      </c>
      <c r="I64" s="576">
        <f>SUM(H43:H64)</f>
        <v>0</v>
      </c>
      <c r="J64" s="577"/>
      <c r="K64" s="159"/>
      <c r="L64" s="121"/>
      <c r="M64" s="175"/>
    </row>
    <row r="65" spans="2:13" x14ac:dyDescent="0.2">
      <c r="B65" s="588" t="s">
        <v>6</v>
      </c>
      <c r="C65" s="589"/>
      <c r="D65" s="81"/>
      <c r="E65" s="51"/>
      <c r="F65" s="63"/>
      <c r="G65" s="63"/>
      <c r="H65" s="33">
        <f t="shared" si="0"/>
        <v>0</v>
      </c>
      <c r="I65" s="37"/>
      <c r="J65" s="40"/>
      <c r="K65" s="158"/>
      <c r="L65" s="121"/>
      <c r="M65" s="175"/>
    </row>
    <row r="66" spans="2:13" x14ac:dyDescent="0.2">
      <c r="B66" s="584"/>
      <c r="C66" s="585"/>
      <c r="D66" s="77"/>
      <c r="E66" s="44"/>
      <c r="F66" s="58"/>
      <c r="G66" s="58"/>
      <c r="H66" s="25">
        <f t="shared" si="0"/>
        <v>0</v>
      </c>
      <c r="I66" s="37"/>
      <c r="J66" s="40"/>
      <c r="K66" s="158"/>
      <c r="L66" s="121"/>
      <c r="M66" s="175"/>
    </row>
    <row r="67" spans="2:13" x14ac:dyDescent="0.2">
      <c r="B67" s="584"/>
      <c r="C67" s="585"/>
      <c r="D67" s="77"/>
      <c r="E67" s="44"/>
      <c r="F67" s="58"/>
      <c r="G67" s="58"/>
      <c r="H67" s="25">
        <f t="shared" si="0"/>
        <v>0</v>
      </c>
      <c r="I67" s="37"/>
      <c r="J67" s="40"/>
      <c r="K67" s="158"/>
      <c r="L67" s="121"/>
      <c r="M67" s="175"/>
    </row>
    <row r="68" spans="2:13" x14ac:dyDescent="0.2">
      <c r="B68" s="584"/>
      <c r="C68" s="585"/>
      <c r="D68" s="77"/>
      <c r="E68" s="44"/>
      <c r="F68" s="58"/>
      <c r="G68" s="58"/>
      <c r="H68" s="25">
        <f t="shared" si="0"/>
        <v>0</v>
      </c>
      <c r="I68" s="37"/>
      <c r="J68" s="40"/>
      <c r="K68" s="158"/>
      <c r="L68" s="121"/>
      <c r="M68" s="175"/>
    </row>
    <row r="69" spans="2:13" ht="13.5" thickBot="1" x14ac:dyDescent="0.25">
      <c r="B69" s="584"/>
      <c r="C69" s="585"/>
      <c r="D69" s="77"/>
      <c r="E69" s="44"/>
      <c r="F69" s="58"/>
      <c r="G69" s="58"/>
      <c r="H69" s="25">
        <f t="shared" si="0"/>
        <v>0</v>
      </c>
      <c r="I69" s="37"/>
      <c r="J69" s="40"/>
      <c r="K69" s="158"/>
      <c r="L69" s="121"/>
      <c r="M69" s="175"/>
    </row>
    <row r="70" spans="2:13" ht="13.5" thickBot="1" x14ac:dyDescent="0.25">
      <c r="B70" s="586"/>
      <c r="C70" s="587"/>
      <c r="D70" s="78"/>
      <c r="E70" s="47"/>
      <c r="F70" s="59"/>
      <c r="G70" s="59"/>
      <c r="H70" s="26">
        <f t="shared" si="0"/>
        <v>0</v>
      </c>
      <c r="I70" s="576">
        <f>SUM(H65:H70)</f>
        <v>0</v>
      </c>
      <c r="J70" s="577"/>
      <c r="K70" s="159"/>
      <c r="L70" s="121"/>
      <c r="M70" s="175"/>
    </row>
    <row r="71" spans="2:13" x14ac:dyDescent="0.2">
      <c r="B71" s="598" t="s">
        <v>7</v>
      </c>
      <c r="C71" s="599"/>
      <c r="D71" s="82"/>
      <c r="E71" s="52"/>
      <c r="F71" s="64"/>
      <c r="G71" s="64"/>
      <c r="H71" s="32">
        <f t="shared" si="0"/>
        <v>0</v>
      </c>
      <c r="I71" s="37"/>
      <c r="J71" s="40"/>
      <c r="K71" s="158"/>
      <c r="L71" s="121"/>
      <c r="M71" s="175"/>
    </row>
    <row r="72" spans="2:13" x14ac:dyDescent="0.2">
      <c r="B72" s="600"/>
      <c r="C72" s="601"/>
      <c r="D72" s="76"/>
      <c r="E72" s="49"/>
      <c r="F72" s="61"/>
      <c r="G72" s="61"/>
      <c r="H72" s="25">
        <f t="shared" si="0"/>
        <v>0</v>
      </c>
      <c r="I72" s="37"/>
      <c r="J72" s="40"/>
      <c r="K72" s="158"/>
      <c r="L72" s="121"/>
      <c r="M72" s="175"/>
    </row>
    <row r="73" spans="2:13" x14ac:dyDescent="0.2">
      <c r="B73" s="600"/>
      <c r="C73" s="601"/>
      <c r="D73" s="76"/>
      <c r="E73" s="49"/>
      <c r="F73" s="61"/>
      <c r="G73" s="61"/>
      <c r="H73" s="25">
        <f t="shared" si="0"/>
        <v>0</v>
      </c>
      <c r="I73" s="37"/>
      <c r="J73" s="40"/>
      <c r="K73" s="158"/>
      <c r="L73" s="121"/>
      <c r="M73" s="175"/>
    </row>
    <row r="74" spans="2:13" x14ac:dyDescent="0.2">
      <c r="B74" s="600"/>
      <c r="C74" s="601"/>
      <c r="D74" s="76"/>
      <c r="E74" s="49"/>
      <c r="F74" s="61"/>
      <c r="G74" s="61"/>
      <c r="H74" s="25">
        <f t="shared" si="0"/>
        <v>0</v>
      </c>
      <c r="I74" s="37"/>
      <c r="J74" s="40"/>
      <c r="K74" s="158"/>
      <c r="L74" s="121"/>
      <c r="M74" s="175"/>
    </row>
    <row r="75" spans="2:13" x14ac:dyDescent="0.2">
      <c r="B75" s="600"/>
      <c r="C75" s="601"/>
      <c r="D75" s="76"/>
      <c r="E75" s="49"/>
      <c r="F75" s="61"/>
      <c r="G75" s="61"/>
      <c r="H75" s="25">
        <f t="shared" si="0"/>
        <v>0</v>
      </c>
      <c r="I75" s="37"/>
      <c r="J75" s="40"/>
      <c r="K75" s="158"/>
      <c r="L75" s="121"/>
      <c r="M75" s="175"/>
    </row>
    <row r="76" spans="2:13" x14ac:dyDescent="0.2">
      <c r="B76" s="600"/>
      <c r="C76" s="601"/>
      <c r="D76" s="76"/>
      <c r="E76" s="49"/>
      <c r="F76" s="61"/>
      <c r="G76" s="61"/>
      <c r="H76" s="25">
        <f t="shared" si="0"/>
        <v>0</v>
      </c>
      <c r="I76" s="37"/>
      <c r="J76" s="40"/>
      <c r="K76" s="158"/>
      <c r="L76" s="121"/>
      <c r="M76" s="175"/>
    </row>
    <row r="77" spans="2:13" ht="13.5" thickBot="1" x14ac:dyDescent="0.25">
      <c r="B77" s="600"/>
      <c r="C77" s="601"/>
      <c r="D77" s="76"/>
      <c r="E77" s="49"/>
      <c r="F77" s="61"/>
      <c r="G77" s="61"/>
      <c r="H77" s="25">
        <f t="shared" si="0"/>
        <v>0</v>
      </c>
      <c r="I77" s="37"/>
      <c r="J77" s="40"/>
      <c r="K77" s="158"/>
      <c r="L77" s="122"/>
      <c r="M77" s="175"/>
    </row>
    <row r="78" spans="2:13" ht="13.5" thickBot="1" x14ac:dyDescent="0.25">
      <c r="B78" s="602"/>
      <c r="C78" s="603"/>
      <c r="D78" s="80"/>
      <c r="E78" s="50"/>
      <c r="F78" s="62"/>
      <c r="G78" s="62"/>
      <c r="H78" s="26">
        <f t="shared" si="0"/>
        <v>0</v>
      </c>
      <c r="I78" s="576">
        <f>SUM(H71:H78)</f>
        <v>0</v>
      </c>
      <c r="J78" s="577"/>
      <c r="K78" s="159"/>
      <c r="L78" s="122"/>
      <c r="M78" s="175"/>
    </row>
    <row r="79" spans="2:13" x14ac:dyDescent="0.2">
      <c r="B79" s="598" t="s">
        <v>8</v>
      </c>
      <c r="C79" s="599"/>
      <c r="D79" s="84"/>
      <c r="E79" s="185"/>
      <c r="F79" s="186"/>
      <c r="G79" s="186"/>
      <c r="H79" s="33">
        <f t="shared" si="0"/>
        <v>0</v>
      </c>
      <c r="I79" s="37"/>
      <c r="J79" s="40"/>
      <c r="K79" s="158"/>
      <c r="L79" s="122"/>
      <c r="M79" s="175"/>
    </row>
    <row r="80" spans="2:13" x14ac:dyDescent="0.2">
      <c r="B80" s="600"/>
      <c r="C80" s="601"/>
      <c r="D80" s="84"/>
      <c r="E80" s="192"/>
      <c r="F80" s="193"/>
      <c r="G80" s="193"/>
      <c r="H80" s="25">
        <f t="shared" si="0"/>
        <v>0</v>
      </c>
      <c r="I80" s="37"/>
      <c r="J80" s="40"/>
      <c r="K80" s="158"/>
      <c r="L80" s="122"/>
      <c r="M80" s="175"/>
    </row>
    <row r="81" spans="2:13" x14ac:dyDescent="0.2">
      <c r="B81" s="600"/>
      <c r="C81" s="601"/>
      <c r="D81" s="84"/>
      <c r="E81" s="44"/>
      <c r="F81" s="66"/>
      <c r="G81" s="66"/>
      <c r="H81" s="25">
        <f t="shared" si="0"/>
        <v>0</v>
      </c>
      <c r="I81" s="37"/>
      <c r="J81" s="40"/>
      <c r="K81" s="158"/>
      <c r="L81" s="122"/>
      <c r="M81" s="175"/>
    </row>
    <row r="82" spans="2:13" ht="14.25" customHeight="1" x14ac:dyDescent="0.2">
      <c r="B82" s="600"/>
      <c r="C82" s="601"/>
      <c r="D82" s="84"/>
      <c r="E82" s="44"/>
      <c r="F82" s="66"/>
      <c r="G82" s="66"/>
      <c r="H82" s="25">
        <f t="shared" si="0"/>
        <v>0</v>
      </c>
      <c r="I82" s="37"/>
      <c r="J82" s="40"/>
      <c r="K82" s="158"/>
      <c r="L82" s="122"/>
      <c r="M82" s="175"/>
    </row>
    <row r="83" spans="2:13" x14ac:dyDescent="0.2">
      <c r="B83" s="600"/>
      <c r="C83" s="601"/>
      <c r="D83" s="84"/>
      <c r="E83" s="44"/>
      <c r="F83" s="66"/>
      <c r="G83" s="66"/>
      <c r="H83" s="25">
        <f t="shared" si="0"/>
        <v>0</v>
      </c>
      <c r="I83" s="37"/>
      <c r="J83" s="40"/>
      <c r="K83" s="158"/>
      <c r="L83" s="121"/>
      <c r="M83" s="175"/>
    </row>
    <row r="84" spans="2:13" x14ac:dyDescent="0.2">
      <c r="B84" s="600"/>
      <c r="C84" s="601"/>
      <c r="D84" s="84"/>
      <c r="E84" s="44"/>
      <c r="F84" s="66"/>
      <c r="G84" s="66"/>
      <c r="H84" s="25">
        <f t="shared" si="0"/>
        <v>0</v>
      </c>
      <c r="I84" s="37"/>
      <c r="J84" s="40"/>
      <c r="K84" s="158"/>
      <c r="L84" s="121"/>
      <c r="M84" s="175"/>
    </row>
    <row r="85" spans="2:13" x14ac:dyDescent="0.2">
      <c r="B85" s="600"/>
      <c r="C85" s="601"/>
      <c r="D85" s="84"/>
      <c r="E85" s="44"/>
      <c r="F85" s="66"/>
      <c r="G85" s="66"/>
      <c r="H85" s="25">
        <f t="shared" si="0"/>
        <v>0</v>
      </c>
      <c r="I85" s="37"/>
      <c r="J85" s="40"/>
      <c r="K85" s="158"/>
      <c r="L85" s="121"/>
      <c r="M85" s="175"/>
    </row>
    <row r="86" spans="2:13" x14ac:dyDescent="0.2">
      <c r="B86" s="600"/>
      <c r="C86" s="601"/>
      <c r="D86" s="84"/>
      <c r="E86" s="44"/>
      <c r="F86" s="66"/>
      <c r="G86" s="66"/>
      <c r="H86" s="25">
        <f t="shared" si="0"/>
        <v>0</v>
      </c>
      <c r="I86" s="37"/>
      <c r="J86" s="40"/>
      <c r="K86" s="158"/>
      <c r="L86" s="121"/>
      <c r="M86" s="175"/>
    </row>
    <row r="87" spans="2:13" ht="13.5" thickBot="1" x14ac:dyDescent="0.25">
      <c r="B87" s="600"/>
      <c r="C87" s="601"/>
      <c r="D87" s="84"/>
      <c r="E87" s="44"/>
      <c r="F87" s="66"/>
      <c r="G87" s="66"/>
      <c r="H87" s="25">
        <f t="shared" si="0"/>
        <v>0</v>
      </c>
      <c r="I87" s="37"/>
      <c r="J87" s="40"/>
      <c r="K87" s="158"/>
      <c r="L87" s="121"/>
      <c r="M87" s="175"/>
    </row>
    <row r="88" spans="2:13" ht="13.5" thickBot="1" x14ac:dyDescent="0.25">
      <c r="B88" s="602"/>
      <c r="C88" s="603"/>
      <c r="D88" s="85"/>
      <c r="E88" s="54"/>
      <c r="F88" s="67"/>
      <c r="G88" s="67"/>
      <c r="H88" s="26">
        <f t="shared" si="0"/>
        <v>0</v>
      </c>
      <c r="I88" s="576">
        <f>SUM(H79:H88)</f>
        <v>0</v>
      </c>
      <c r="J88" s="577"/>
      <c r="K88" s="159"/>
      <c r="L88" s="121"/>
      <c r="M88" s="175"/>
    </row>
    <row r="89" spans="2:13" x14ac:dyDescent="0.2">
      <c r="B89" s="588" t="s">
        <v>20</v>
      </c>
      <c r="C89" s="589"/>
      <c r="D89" s="79"/>
      <c r="E89" s="55"/>
      <c r="F89" s="68"/>
      <c r="G89" s="68"/>
      <c r="H89" s="33">
        <f t="shared" si="0"/>
        <v>0</v>
      </c>
      <c r="I89" s="37"/>
      <c r="J89" s="40"/>
      <c r="K89" s="158"/>
      <c r="L89" s="121"/>
      <c r="M89" s="175"/>
    </row>
    <row r="90" spans="2:13" x14ac:dyDescent="0.2">
      <c r="B90" s="596"/>
      <c r="C90" s="597"/>
      <c r="D90" s="76"/>
      <c r="E90" s="49"/>
      <c r="F90" s="61"/>
      <c r="G90" s="61"/>
      <c r="H90" s="25">
        <f t="shared" si="0"/>
        <v>0</v>
      </c>
      <c r="I90" s="37"/>
      <c r="J90" s="40"/>
      <c r="K90" s="158"/>
      <c r="L90" s="121"/>
      <c r="M90" s="175"/>
    </row>
    <row r="91" spans="2:13" x14ac:dyDescent="0.2">
      <c r="B91" s="596"/>
      <c r="C91" s="597"/>
      <c r="D91" s="76"/>
      <c r="E91" s="49"/>
      <c r="F91" s="61"/>
      <c r="G91" s="61"/>
      <c r="H91" s="25">
        <f t="shared" si="0"/>
        <v>0</v>
      </c>
      <c r="I91" s="37"/>
      <c r="J91" s="40"/>
      <c r="K91" s="158"/>
      <c r="L91" s="121"/>
      <c r="M91" s="175"/>
    </row>
    <row r="92" spans="2:13" x14ac:dyDescent="0.2">
      <c r="B92" s="596"/>
      <c r="C92" s="597"/>
      <c r="D92" s="76"/>
      <c r="E92" s="49"/>
      <c r="F92" s="61"/>
      <c r="G92" s="61"/>
      <c r="H92" s="25">
        <f t="shared" si="0"/>
        <v>0</v>
      </c>
      <c r="I92" s="37"/>
      <c r="J92" s="40"/>
      <c r="K92" s="158"/>
      <c r="L92" s="121"/>
      <c r="M92" s="175"/>
    </row>
    <row r="93" spans="2:13" x14ac:dyDescent="0.2">
      <c r="B93" s="584"/>
      <c r="C93" s="585"/>
      <c r="D93" s="76"/>
      <c r="E93" s="49"/>
      <c r="F93" s="61"/>
      <c r="G93" s="61"/>
      <c r="H93" s="25">
        <f t="shared" si="0"/>
        <v>0</v>
      </c>
      <c r="I93" s="37"/>
      <c r="J93" s="40"/>
      <c r="K93" s="158"/>
      <c r="L93" s="121"/>
      <c r="M93" s="175"/>
    </row>
    <row r="94" spans="2:13" x14ac:dyDescent="0.2">
      <c r="B94" s="584"/>
      <c r="C94" s="585"/>
      <c r="D94" s="76"/>
      <c r="E94" s="49"/>
      <c r="F94" s="61"/>
      <c r="G94" s="61"/>
      <c r="H94" s="25">
        <f t="shared" si="0"/>
        <v>0</v>
      </c>
      <c r="I94" s="37"/>
      <c r="J94" s="40"/>
      <c r="K94" s="158"/>
      <c r="L94" s="121"/>
      <c r="M94" s="175"/>
    </row>
    <row r="95" spans="2:13" ht="13.5" thickBot="1" x14ac:dyDescent="0.25">
      <c r="B95" s="584"/>
      <c r="C95" s="585"/>
      <c r="D95" s="76"/>
      <c r="E95" s="49"/>
      <c r="F95" s="61"/>
      <c r="G95" s="61"/>
      <c r="H95" s="25">
        <f t="shared" si="0"/>
        <v>0</v>
      </c>
      <c r="I95" s="37"/>
      <c r="J95" s="40"/>
      <c r="K95" s="158"/>
      <c r="L95" s="121"/>
      <c r="M95" s="175"/>
    </row>
    <row r="96" spans="2:13" ht="13.5" thickBot="1" x14ac:dyDescent="0.25">
      <c r="B96" s="586"/>
      <c r="C96" s="587"/>
      <c r="D96" s="80"/>
      <c r="E96" s="50"/>
      <c r="F96" s="62"/>
      <c r="G96" s="62"/>
      <c r="H96" s="34">
        <f t="shared" si="0"/>
        <v>0</v>
      </c>
      <c r="I96" s="576">
        <f>SUM(H89:H96)</f>
        <v>0</v>
      </c>
      <c r="J96" s="577"/>
      <c r="K96" s="159"/>
      <c r="L96" s="121"/>
      <c r="M96" s="175"/>
    </row>
    <row r="97" spans="2:13" x14ac:dyDescent="0.2">
      <c r="B97" s="588" t="s">
        <v>9</v>
      </c>
      <c r="C97" s="589"/>
      <c r="D97" s="83"/>
      <c r="E97" s="53"/>
      <c r="F97" s="65"/>
      <c r="G97" s="65"/>
      <c r="H97" s="33">
        <f t="shared" si="0"/>
        <v>0</v>
      </c>
      <c r="I97" s="37"/>
      <c r="J97" s="40"/>
      <c r="K97" s="158"/>
      <c r="L97" s="121"/>
      <c r="M97" s="175"/>
    </row>
    <row r="98" spans="2:13" x14ac:dyDescent="0.2">
      <c r="B98" s="596"/>
      <c r="C98" s="597"/>
      <c r="D98" s="86"/>
      <c r="E98" s="56"/>
      <c r="F98" s="69"/>
      <c r="G98" s="69"/>
      <c r="H98" s="25">
        <f t="shared" si="0"/>
        <v>0</v>
      </c>
      <c r="I98" s="37"/>
      <c r="J98" s="40"/>
      <c r="K98" s="158"/>
      <c r="L98" s="121"/>
      <c r="M98" s="175"/>
    </row>
    <row r="99" spans="2:13" x14ac:dyDescent="0.2">
      <c r="B99" s="596"/>
      <c r="C99" s="597"/>
      <c r="D99" s="86"/>
      <c r="E99" s="56"/>
      <c r="F99" s="69"/>
      <c r="G99" s="69"/>
      <c r="H99" s="25">
        <f t="shared" si="0"/>
        <v>0</v>
      </c>
      <c r="I99" s="37"/>
      <c r="J99" s="40"/>
      <c r="K99" s="158"/>
      <c r="L99" s="121"/>
      <c r="M99" s="175"/>
    </row>
    <row r="100" spans="2:13" x14ac:dyDescent="0.2">
      <c r="B100" s="596"/>
      <c r="C100" s="597"/>
      <c r="D100" s="86"/>
      <c r="E100" s="56"/>
      <c r="F100" s="69"/>
      <c r="G100" s="69"/>
      <c r="H100" s="25">
        <f t="shared" si="0"/>
        <v>0</v>
      </c>
      <c r="I100" s="37"/>
      <c r="J100" s="40"/>
      <c r="K100" s="158"/>
      <c r="L100" s="121"/>
      <c r="M100" s="175"/>
    </row>
    <row r="101" spans="2:13" x14ac:dyDescent="0.2">
      <c r="B101" s="596"/>
      <c r="C101" s="597"/>
      <c r="D101" s="86"/>
      <c r="E101" s="56"/>
      <c r="F101" s="69"/>
      <c r="G101" s="69"/>
      <c r="H101" s="25">
        <f t="shared" si="0"/>
        <v>0</v>
      </c>
      <c r="I101" s="37"/>
      <c r="J101" s="40"/>
      <c r="K101" s="158"/>
      <c r="L101" s="121"/>
      <c r="M101" s="175"/>
    </row>
    <row r="102" spans="2:13" x14ac:dyDescent="0.2">
      <c r="B102" s="584"/>
      <c r="C102" s="585"/>
      <c r="D102" s="84"/>
      <c r="E102" s="44"/>
      <c r="F102" s="66"/>
      <c r="G102" s="66"/>
      <c r="H102" s="25">
        <f>F102*G102</f>
        <v>0</v>
      </c>
      <c r="I102" s="37"/>
      <c r="J102" s="40"/>
      <c r="K102" s="158"/>
      <c r="L102" s="121"/>
      <c r="M102" s="175"/>
    </row>
    <row r="103" spans="2:13" ht="13.5" thickBot="1" x14ac:dyDescent="0.25">
      <c r="B103" s="584"/>
      <c r="C103" s="585"/>
      <c r="D103" s="84"/>
      <c r="E103" s="44"/>
      <c r="F103" s="66"/>
      <c r="G103" s="66"/>
      <c r="H103" s="25">
        <f t="shared" si="0"/>
        <v>0</v>
      </c>
      <c r="I103" s="37"/>
      <c r="J103" s="40"/>
      <c r="K103" s="158"/>
      <c r="L103" s="121"/>
      <c r="M103" s="175"/>
    </row>
    <row r="104" spans="2:13" ht="13.5" thickBot="1" x14ac:dyDescent="0.25">
      <c r="B104" s="586"/>
      <c r="C104" s="587"/>
      <c r="D104" s="85"/>
      <c r="E104" s="54"/>
      <c r="F104" s="67"/>
      <c r="G104" s="67"/>
      <c r="H104" s="34">
        <f t="shared" si="0"/>
        <v>0</v>
      </c>
      <c r="I104" s="576">
        <f>SUM(H97:H104)</f>
        <v>0</v>
      </c>
      <c r="J104" s="577"/>
      <c r="K104" s="159"/>
      <c r="L104" s="121"/>
      <c r="M104" s="175"/>
    </row>
    <row r="105" spans="2:13" x14ac:dyDescent="0.2">
      <c r="B105" s="588" t="s">
        <v>10</v>
      </c>
      <c r="C105" s="589"/>
      <c r="D105" s="79"/>
      <c r="E105" s="55"/>
      <c r="F105" s="68"/>
      <c r="G105" s="68"/>
      <c r="H105" s="33">
        <f t="shared" si="0"/>
        <v>0</v>
      </c>
      <c r="I105" s="37"/>
      <c r="J105" s="40"/>
      <c r="K105" s="158"/>
      <c r="L105" s="121"/>
      <c r="M105" s="175"/>
    </row>
    <row r="106" spans="2:13" x14ac:dyDescent="0.2">
      <c r="B106" s="584"/>
      <c r="C106" s="585"/>
      <c r="D106" s="76"/>
      <c r="E106" s="49"/>
      <c r="F106" s="61"/>
      <c r="G106" s="61"/>
      <c r="H106" s="25">
        <f t="shared" si="0"/>
        <v>0</v>
      </c>
      <c r="I106" s="37"/>
      <c r="J106" s="40"/>
      <c r="K106" s="158"/>
      <c r="L106" s="121"/>
      <c r="M106" s="175"/>
    </row>
    <row r="107" spans="2:13" ht="12.75" customHeight="1" x14ac:dyDescent="0.2">
      <c r="B107" s="584"/>
      <c r="C107" s="585"/>
      <c r="D107" s="76"/>
      <c r="E107" s="49"/>
      <c r="F107" s="61"/>
      <c r="G107" s="61"/>
      <c r="H107" s="25">
        <f t="shared" si="0"/>
        <v>0</v>
      </c>
      <c r="I107" s="37"/>
      <c r="J107" s="40"/>
      <c r="K107" s="158"/>
      <c r="L107" s="121"/>
      <c r="M107" s="175"/>
    </row>
    <row r="108" spans="2:13" ht="13.5" thickBot="1" x14ac:dyDescent="0.25">
      <c r="B108" s="584"/>
      <c r="C108" s="585"/>
      <c r="D108" s="76"/>
      <c r="E108" s="49"/>
      <c r="F108" s="61"/>
      <c r="G108" s="61"/>
      <c r="H108" s="25">
        <f t="shared" si="0"/>
        <v>0</v>
      </c>
      <c r="I108" s="37"/>
      <c r="J108" s="40"/>
      <c r="K108" s="158"/>
      <c r="L108" s="121"/>
      <c r="M108" s="175"/>
    </row>
    <row r="109" spans="2:13" ht="13.5" thickBot="1" x14ac:dyDescent="0.25">
      <c r="B109" s="586"/>
      <c r="C109" s="587"/>
      <c r="D109" s="80"/>
      <c r="E109" s="50"/>
      <c r="F109" s="62"/>
      <c r="G109" s="62"/>
      <c r="H109" s="34">
        <f t="shared" si="0"/>
        <v>0</v>
      </c>
      <c r="I109" s="576">
        <f>SUM(H105:H109)</f>
        <v>0</v>
      </c>
      <c r="J109" s="577"/>
      <c r="K109" s="159"/>
      <c r="L109" s="121"/>
      <c r="M109" s="175"/>
    </row>
    <row r="110" spans="2:13" x14ac:dyDescent="0.2">
      <c r="B110" s="588" t="s">
        <v>11</v>
      </c>
      <c r="C110" s="589"/>
      <c r="D110" s="83"/>
      <c r="E110" s="53"/>
      <c r="F110" s="65"/>
      <c r="G110" s="65"/>
      <c r="H110" s="33">
        <f t="shared" si="0"/>
        <v>0</v>
      </c>
      <c r="I110" s="37"/>
      <c r="J110" s="40"/>
      <c r="K110" s="158"/>
      <c r="L110" s="121"/>
      <c r="M110" s="175"/>
    </row>
    <row r="111" spans="2:13" x14ac:dyDescent="0.2">
      <c r="B111" s="584"/>
      <c r="C111" s="585"/>
      <c r="D111" s="84"/>
      <c r="E111" s="44"/>
      <c r="F111" s="66"/>
      <c r="G111" s="66"/>
      <c r="H111" s="25">
        <f t="shared" si="0"/>
        <v>0</v>
      </c>
      <c r="I111" s="37"/>
      <c r="J111" s="40"/>
      <c r="K111" s="158"/>
      <c r="L111" s="121"/>
      <c r="M111" s="175"/>
    </row>
    <row r="112" spans="2:13" x14ac:dyDescent="0.2">
      <c r="B112" s="584"/>
      <c r="C112" s="585"/>
      <c r="D112" s="84"/>
      <c r="E112" s="44"/>
      <c r="F112" s="66"/>
      <c r="G112" s="66"/>
      <c r="H112" s="25">
        <f t="shared" si="0"/>
        <v>0</v>
      </c>
      <c r="I112" s="37"/>
      <c r="J112" s="40"/>
      <c r="K112" s="158"/>
      <c r="L112" s="121"/>
      <c r="M112" s="175"/>
    </row>
    <row r="113" spans="2:13" x14ac:dyDescent="0.2">
      <c r="B113" s="584"/>
      <c r="C113" s="585"/>
      <c r="D113" s="84"/>
      <c r="E113" s="44"/>
      <c r="F113" s="66"/>
      <c r="G113" s="66"/>
      <c r="H113" s="25">
        <f t="shared" si="0"/>
        <v>0</v>
      </c>
      <c r="I113" s="37"/>
      <c r="J113" s="40"/>
      <c r="K113" s="158"/>
      <c r="L113" s="121"/>
      <c r="M113" s="175"/>
    </row>
    <row r="114" spans="2:13" x14ac:dyDescent="0.2">
      <c r="B114" s="584"/>
      <c r="C114" s="585"/>
      <c r="D114" s="84"/>
      <c r="E114" s="44"/>
      <c r="F114" s="66"/>
      <c r="G114" s="66"/>
      <c r="H114" s="25">
        <f t="shared" si="0"/>
        <v>0</v>
      </c>
      <c r="I114" s="37"/>
      <c r="J114" s="40"/>
      <c r="K114" s="158"/>
      <c r="L114" s="121"/>
      <c r="M114" s="175"/>
    </row>
    <row r="115" spans="2:13" x14ac:dyDescent="0.2">
      <c r="B115" s="584"/>
      <c r="C115" s="585"/>
      <c r="D115" s="84"/>
      <c r="E115" s="44"/>
      <c r="F115" s="66"/>
      <c r="G115" s="66"/>
      <c r="H115" s="25">
        <f t="shared" si="0"/>
        <v>0</v>
      </c>
      <c r="I115" s="37"/>
      <c r="J115" s="40"/>
      <c r="K115" s="158"/>
      <c r="L115" s="121"/>
      <c r="M115" s="175"/>
    </row>
    <row r="116" spans="2:13" x14ac:dyDescent="0.2">
      <c r="B116" s="584"/>
      <c r="C116" s="585"/>
      <c r="D116" s="84"/>
      <c r="E116" s="44"/>
      <c r="F116" s="66"/>
      <c r="G116" s="66"/>
      <c r="H116" s="25">
        <f t="shared" si="0"/>
        <v>0</v>
      </c>
      <c r="I116" s="37"/>
      <c r="J116" s="40"/>
      <c r="K116" s="158"/>
      <c r="L116" s="121"/>
      <c r="M116" s="175"/>
    </row>
    <row r="117" spans="2:13" ht="13.5" thickBot="1" x14ac:dyDescent="0.25">
      <c r="B117" s="584"/>
      <c r="C117" s="585"/>
      <c r="D117" s="84"/>
      <c r="E117" s="44"/>
      <c r="F117" s="66"/>
      <c r="G117" s="66"/>
      <c r="H117" s="25">
        <f t="shared" si="0"/>
        <v>0</v>
      </c>
      <c r="I117" s="37"/>
      <c r="J117" s="40"/>
      <c r="K117" s="158"/>
      <c r="L117" s="121"/>
      <c r="M117" s="175"/>
    </row>
    <row r="118" spans="2:13" ht="13.5" thickBot="1" x14ac:dyDescent="0.25">
      <c r="B118" s="586"/>
      <c r="C118" s="587"/>
      <c r="D118" s="85"/>
      <c r="E118" s="54"/>
      <c r="F118" s="67"/>
      <c r="G118" s="67"/>
      <c r="H118" s="34">
        <f t="shared" si="0"/>
        <v>0</v>
      </c>
      <c r="I118" s="576">
        <f>SUM(H110:H118)</f>
        <v>0</v>
      </c>
      <c r="J118" s="577"/>
      <c r="K118" s="159"/>
      <c r="L118" s="121"/>
      <c r="M118" s="175"/>
    </row>
    <row r="119" spans="2:13" x14ac:dyDescent="0.2">
      <c r="B119" s="588" t="s">
        <v>0</v>
      </c>
      <c r="C119" s="589"/>
      <c r="D119" s="79"/>
      <c r="E119" s="55"/>
      <c r="F119" s="68"/>
      <c r="G119" s="68"/>
      <c r="H119" s="33">
        <f t="shared" si="0"/>
        <v>0</v>
      </c>
      <c r="I119" s="37"/>
      <c r="J119" s="40"/>
      <c r="K119" s="158"/>
      <c r="L119" s="122"/>
      <c r="M119" s="175"/>
    </row>
    <row r="120" spans="2:13" ht="13.5" thickBot="1" x14ac:dyDescent="0.25">
      <c r="B120" s="584"/>
      <c r="C120" s="585"/>
      <c r="D120" s="76"/>
      <c r="E120" s="49"/>
      <c r="F120" s="61"/>
      <c r="G120" s="61"/>
      <c r="H120" s="25">
        <f t="shared" si="0"/>
        <v>0</v>
      </c>
      <c r="I120" s="37"/>
      <c r="J120" s="40"/>
      <c r="K120" s="158"/>
      <c r="L120" s="121"/>
      <c r="M120" s="175"/>
    </row>
    <row r="121" spans="2:13" ht="13.5" thickBot="1" x14ac:dyDescent="0.25">
      <c r="B121" s="586"/>
      <c r="C121" s="587"/>
      <c r="D121" s="80"/>
      <c r="E121" s="50"/>
      <c r="F121" s="62"/>
      <c r="G121" s="62"/>
      <c r="H121" s="34">
        <f t="shared" si="0"/>
        <v>0</v>
      </c>
      <c r="I121" s="576">
        <f>SUM(H119:H121)</f>
        <v>0</v>
      </c>
      <c r="J121" s="577"/>
      <c r="K121" s="159"/>
      <c r="L121" s="121"/>
      <c r="M121" s="175"/>
    </row>
    <row r="122" spans="2:13" x14ac:dyDescent="0.2">
      <c r="B122" s="590" t="s">
        <v>4</v>
      </c>
      <c r="C122" s="591"/>
      <c r="D122" s="83"/>
      <c r="E122" s="53"/>
      <c r="F122" s="65"/>
      <c r="G122" s="65"/>
      <c r="H122" s="33">
        <f t="shared" si="0"/>
        <v>0</v>
      </c>
      <c r="I122" s="23"/>
      <c r="J122" s="24"/>
      <c r="K122" s="159"/>
      <c r="L122" s="121"/>
      <c r="M122" s="175"/>
    </row>
    <row r="123" spans="2:13" ht="13.5" thickBot="1" x14ac:dyDescent="0.25">
      <c r="B123" s="592"/>
      <c r="C123" s="593"/>
      <c r="D123" s="84"/>
      <c r="E123" s="44"/>
      <c r="F123" s="66"/>
      <c r="G123" s="66"/>
      <c r="H123" s="25">
        <f>F123*G123</f>
        <v>0</v>
      </c>
      <c r="I123" s="23"/>
      <c r="J123" s="24"/>
      <c r="K123" s="159"/>
      <c r="L123" s="121"/>
      <c r="M123" s="175"/>
    </row>
    <row r="124" spans="2:13" ht="13.5" thickBot="1" x14ac:dyDescent="0.25">
      <c r="B124" s="594"/>
      <c r="C124" s="595"/>
      <c r="D124" s="85"/>
      <c r="E124" s="54"/>
      <c r="F124" s="67"/>
      <c r="G124" s="67"/>
      <c r="H124" s="34">
        <f>F124*G124</f>
        <v>0</v>
      </c>
      <c r="I124" s="576">
        <f>SUM(H122:H124)</f>
        <v>0</v>
      </c>
      <c r="J124" s="577"/>
      <c r="K124" s="159"/>
      <c r="L124" s="121"/>
      <c r="M124" s="175"/>
    </row>
    <row r="125" spans="2:13" ht="13.5" thickBot="1" x14ac:dyDescent="0.25">
      <c r="F125" s="38"/>
      <c r="H125" s="36"/>
      <c r="I125" s="37"/>
      <c r="J125" s="40"/>
      <c r="K125" s="158"/>
      <c r="L125" s="121"/>
      <c r="M125" s="175"/>
    </row>
    <row r="126" spans="2:13" ht="12.75" customHeight="1" thickBot="1" x14ac:dyDescent="0.25">
      <c r="B126" s="70" t="s">
        <v>22</v>
      </c>
      <c r="C126" s="71"/>
      <c r="D126" s="160"/>
      <c r="E126" s="161"/>
      <c r="F126" s="162"/>
      <c r="G126" s="163"/>
      <c r="H126" s="164">
        <f>SUM(H10:H124)</f>
        <v>0</v>
      </c>
      <c r="I126" s="581">
        <f>SUM(J42+I64+I70+I78+I88+I96+I104+I109+I118+I121+I124)</f>
        <v>0</v>
      </c>
      <c r="J126" s="577"/>
      <c r="K126" s="159"/>
      <c r="L126" s="121"/>
      <c r="M126" s="175"/>
    </row>
    <row r="127" spans="2:13" x14ac:dyDescent="0.2">
      <c r="F127" s="38"/>
      <c r="H127" s="36"/>
      <c r="I127" s="37"/>
      <c r="J127" s="158"/>
      <c r="L127" s="165"/>
    </row>
    <row r="128" spans="2:13" x14ac:dyDescent="0.2">
      <c r="F128" s="38"/>
      <c r="H128" s="36"/>
      <c r="I128" s="37"/>
      <c r="J128" s="158"/>
      <c r="L128" s="165"/>
    </row>
    <row r="129" spans="2:13" x14ac:dyDescent="0.2">
      <c r="B129" s="9" t="s">
        <v>59</v>
      </c>
      <c r="F129" s="38"/>
      <c r="H129" s="36"/>
      <c r="I129" s="37"/>
      <c r="J129" s="158"/>
      <c r="L129" s="165"/>
    </row>
    <row r="130" spans="2:13" ht="15" x14ac:dyDescent="0.2">
      <c r="B130" s="90" t="str">
        <f>B3</f>
        <v>INDICAR AQUÍ NOMBRE ASOCIADO 18</v>
      </c>
      <c r="C130" s="41"/>
      <c r="D130" s="74" t="s">
        <v>57</v>
      </c>
      <c r="F130" s="38"/>
      <c r="H130" s="36"/>
      <c r="I130" s="37"/>
      <c r="J130" s="158"/>
      <c r="L130" s="165"/>
    </row>
    <row r="131" spans="2:13" ht="13.5" thickBot="1" x14ac:dyDescent="0.25">
      <c r="B131" s="9"/>
      <c r="F131" s="38"/>
      <c r="H131" s="36"/>
      <c r="I131" s="37"/>
      <c r="J131" s="158"/>
      <c r="L131" s="165"/>
    </row>
    <row r="132" spans="2:13" ht="13.5" thickBot="1" x14ac:dyDescent="0.25">
      <c r="B132" s="166" t="s">
        <v>95</v>
      </c>
      <c r="C132" s="167"/>
      <c r="D132" s="168"/>
      <c r="E132" s="169"/>
      <c r="F132" s="170"/>
      <c r="G132" s="170"/>
      <c r="H132" s="171"/>
      <c r="I132" s="171"/>
      <c r="J132" s="172"/>
      <c r="L132" s="165"/>
    </row>
    <row r="133" spans="2:13" ht="12.75" customHeight="1" x14ac:dyDescent="0.2">
      <c r="B133" s="9"/>
      <c r="F133" s="38"/>
      <c r="H133" s="36"/>
      <c r="I133" s="37"/>
      <c r="J133" s="158"/>
      <c r="L133" s="165"/>
    </row>
    <row r="134" spans="2:13" ht="25.5" x14ac:dyDescent="0.2">
      <c r="B134" s="20" t="s">
        <v>13</v>
      </c>
      <c r="C134" s="20" t="s">
        <v>14</v>
      </c>
      <c r="D134" s="21" t="s">
        <v>15</v>
      </c>
      <c r="E134" s="21" t="s">
        <v>17</v>
      </c>
      <c r="F134" s="156" t="s">
        <v>12</v>
      </c>
      <c r="G134" s="149" t="s">
        <v>16</v>
      </c>
      <c r="H134" s="157" t="s">
        <v>18</v>
      </c>
      <c r="I134" s="157" t="s">
        <v>19</v>
      </c>
      <c r="J134" s="157" t="s">
        <v>21</v>
      </c>
      <c r="L134" s="120" t="s">
        <v>52</v>
      </c>
      <c r="M134" s="115" t="s">
        <v>93</v>
      </c>
    </row>
    <row r="135" spans="2:13" ht="25.5" x14ac:dyDescent="0.2">
      <c r="B135" s="604" t="s">
        <v>1</v>
      </c>
      <c r="C135" s="87" t="str">
        <f>'Memoria Aporte FIA al Ejecutor'!C7</f>
        <v>Coordinador Principal: indicar nombre aquí</v>
      </c>
      <c r="D135" s="124"/>
      <c r="E135" s="125"/>
      <c r="F135" s="126"/>
      <c r="G135" s="126"/>
      <c r="H135" s="25">
        <f t="shared" ref="H135:H198" si="3">F135*G135</f>
        <v>0</v>
      </c>
      <c r="I135" s="25">
        <f>H135</f>
        <v>0</v>
      </c>
      <c r="J135" s="40"/>
      <c r="L135" s="121"/>
      <c r="M135" s="175"/>
    </row>
    <row r="136" spans="2:13" ht="25.5" x14ac:dyDescent="0.2">
      <c r="B136" s="605"/>
      <c r="C136" s="87" t="str">
        <f>'Memoria Aporte FIA al Ejecutor'!C8</f>
        <v>Coordinador Alterno: indicar nombre aquí</v>
      </c>
      <c r="D136" s="124"/>
      <c r="E136" s="125"/>
      <c r="F136" s="126"/>
      <c r="G136" s="126"/>
      <c r="H136" s="25">
        <f t="shared" si="3"/>
        <v>0</v>
      </c>
      <c r="I136" s="25">
        <f t="shared" ref="I136:I157" si="4">H136</f>
        <v>0</v>
      </c>
      <c r="J136" s="40"/>
      <c r="L136" s="121"/>
      <c r="M136" s="175"/>
    </row>
    <row r="137" spans="2:13" ht="25.5" x14ac:dyDescent="0.2">
      <c r="B137" s="605"/>
      <c r="C137" s="87" t="str">
        <f>'Memoria Aporte FIA al Ejecutor'!C9</f>
        <v>Equipo Técnico 1: indicar nombre aquí</v>
      </c>
      <c r="D137" s="124"/>
      <c r="E137" s="125"/>
      <c r="F137" s="126"/>
      <c r="G137" s="126"/>
      <c r="H137" s="25">
        <f t="shared" si="3"/>
        <v>0</v>
      </c>
      <c r="I137" s="25">
        <f t="shared" si="4"/>
        <v>0</v>
      </c>
      <c r="J137" s="40"/>
      <c r="L137" s="173"/>
      <c r="M137" s="175"/>
    </row>
    <row r="138" spans="2:13" ht="25.5" x14ac:dyDescent="0.2">
      <c r="B138" s="605"/>
      <c r="C138" s="87" t="str">
        <f>'Memoria Aporte FIA al Ejecutor'!C10</f>
        <v>Equipo Técnico 2: indicar nombre aquí</v>
      </c>
      <c r="D138" s="124"/>
      <c r="E138" s="125"/>
      <c r="F138" s="126"/>
      <c r="G138" s="126"/>
      <c r="H138" s="25">
        <f t="shared" si="3"/>
        <v>0</v>
      </c>
      <c r="I138" s="25">
        <f t="shared" si="4"/>
        <v>0</v>
      </c>
      <c r="J138" s="40"/>
      <c r="L138" s="121"/>
      <c r="M138" s="175"/>
    </row>
    <row r="139" spans="2:13" ht="25.5" x14ac:dyDescent="0.2">
      <c r="B139" s="605"/>
      <c r="C139" s="87" t="str">
        <f>'Memoria Aporte FIA al Ejecutor'!C11</f>
        <v>Equipo Técnico 3: indicar nombre aquí</v>
      </c>
      <c r="D139" s="124"/>
      <c r="E139" s="125"/>
      <c r="F139" s="126"/>
      <c r="G139" s="126"/>
      <c r="H139" s="25">
        <f t="shared" si="3"/>
        <v>0</v>
      </c>
      <c r="I139" s="25">
        <f t="shared" si="4"/>
        <v>0</v>
      </c>
      <c r="J139" s="40"/>
      <c r="L139" s="121"/>
      <c r="M139" s="175"/>
    </row>
    <row r="140" spans="2:13" ht="25.5" x14ac:dyDescent="0.2">
      <c r="B140" s="605"/>
      <c r="C140" s="87" t="str">
        <f>'Memoria Aporte FIA al Ejecutor'!C12</f>
        <v>Equipo Técnico 4: indicar nombre aquí</v>
      </c>
      <c r="D140" s="124"/>
      <c r="E140" s="125"/>
      <c r="F140" s="126"/>
      <c r="G140" s="126"/>
      <c r="H140" s="25">
        <f t="shared" si="3"/>
        <v>0</v>
      </c>
      <c r="I140" s="25">
        <f t="shared" si="4"/>
        <v>0</v>
      </c>
      <c r="J140" s="40"/>
      <c r="L140" s="121"/>
      <c r="M140" s="175"/>
    </row>
    <row r="141" spans="2:13" ht="25.5" x14ac:dyDescent="0.2">
      <c r="B141" s="605"/>
      <c r="C141" s="87" t="str">
        <f>'Memoria Aporte FIA al Ejecutor'!C13</f>
        <v>Equipo Técnico 5: indicar nombre aquí</v>
      </c>
      <c r="D141" s="124"/>
      <c r="E141" s="125"/>
      <c r="F141" s="126"/>
      <c r="G141" s="126"/>
      <c r="H141" s="25">
        <f t="shared" si="3"/>
        <v>0</v>
      </c>
      <c r="I141" s="25">
        <f t="shared" si="4"/>
        <v>0</v>
      </c>
      <c r="J141" s="40"/>
      <c r="L141" s="121"/>
      <c r="M141" s="175"/>
    </row>
    <row r="142" spans="2:13" ht="25.5" x14ac:dyDescent="0.2">
      <c r="B142" s="605"/>
      <c r="C142" s="87" t="str">
        <f>'Memoria Aporte FIA al Ejecutor'!C14</f>
        <v>Equipo Técnico 6: indicar nombre aquí</v>
      </c>
      <c r="D142" s="124"/>
      <c r="E142" s="125"/>
      <c r="F142" s="126"/>
      <c r="G142" s="126"/>
      <c r="H142" s="25">
        <f t="shared" si="3"/>
        <v>0</v>
      </c>
      <c r="I142" s="25">
        <f t="shared" si="4"/>
        <v>0</v>
      </c>
      <c r="J142" s="40"/>
      <c r="L142" s="121"/>
      <c r="M142" s="175"/>
    </row>
    <row r="143" spans="2:13" ht="25.5" x14ac:dyDescent="0.2">
      <c r="B143" s="605"/>
      <c r="C143" s="87" t="str">
        <f>'Memoria Aporte FIA al Ejecutor'!C15</f>
        <v>Equipo Técnico 7: indicar nombre aquí</v>
      </c>
      <c r="D143" s="124"/>
      <c r="E143" s="125"/>
      <c r="F143" s="126"/>
      <c r="G143" s="126"/>
      <c r="H143" s="25">
        <f t="shared" si="3"/>
        <v>0</v>
      </c>
      <c r="I143" s="25">
        <f t="shared" si="4"/>
        <v>0</v>
      </c>
      <c r="J143" s="40"/>
      <c r="L143" s="121"/>
      <c r="M143" s="175"/>
    </row>
    <row r="144" spans="2:13" ht="25.5" x14ac:dyDescent="0.2">
      <c r="B144" s="605"/>
      <c r="C144" s="87" t="str">
        <f>'Memoria Aporte FIA al Ejecutor'!C16</f>
        <v>Equipo Técnico 8: indicar nombre aquí</v>
      </c>
      <c r="D144" s="124"/>
      <c r="E144" s="125"/>
      <c r="F144" s="126"/>
      <c r="G144" s="126"/>
      <c r="H144" s="25">
        <f t="shared" si="3"/>
        <v>0</v>
      </c>
      <c r="I144" s="25">
        <f t="shared" si="4"/>
        <v>0</v>
      </c>
      <c r="J144" s="40"/>
      <c r="L144" s="121"/>
      <c r="M144" s="175"/>
    </row>
    <row r="145" spans="2:13" ht="25.5" x14ac:dyDescent="0.2">
      <c r="B145" s="605"/>
      <c r="C145" s="87" t="str">
        <f>'Memoria Aporte FIA al Ejecutor'!C17</f>
        <v>Equipo Técnico 9: indicar nombre aquí</v>
      </c>
      <c r="D145" s="124"/>
      <c r="E145" s="125"/>
      <c r="F145" s="126"/>
      <c r="G145" s="126"/>
      <c r="H145" s="25">
        <f t="shared" si="3"/>
        <v>0</v>
      </c>
      <c r="I145" s="25">
        <f t="shared" si="4"/>
        <v>0</v>
      </c>
      <c r="J145" s="40"/>
      <c r="L145" s="121"/>
      <c r="M145" s="175"/>
    </row>
    <row r="146" spans="2:13" ht="25.5" x14ac:dyDescent="0.2">
      <c r="B146" s="605"/>
      <c r="C146" s="87" t="str">
        <f>'Memoria Aporte FIA al Ejecutor'!C18</f>
        <v>Equipo Técnico 10: indicar nombre aquí</v>
      </c>
      <c r="D146" s="124"/>
      <c r="E146" s="125"/>
      <c r="F146" s="126"/>
      <c r="G146" s="126"/>
      <c r="H146" s="25">
        <f t="shared" si="3"/>
        <v>0</v>
      </c>
      <c r="I146" s="25">
        <f t="shared" si="4"/>
        <v>0</v>
      </c>
      <c r="J146" s="40"/>
      <c r="L146" s="121"/>
      <c r="M146" s="175"/>
    </row>
    <row r="147" spans="2:13" ht="25.5" x14ac:dyDescent="0.2">
      <c r="B147" s="605"/>
      <c r="C147" s="87" t="str">
        <f>'Memoria Aporte FIA al Ejecutor'!C19</f>
        <v>Equipo Técnico 11: indicar nombre aquí</v>
      </c>
      <c r="D147" s="124"/>
      <c r="E147" s="125"/>
      <c r="F147" s="126"/>
      <c r="G147" s="126"/>
      <c r="H147" s="25">
        <f t="shared" si="3"/>
        <v>0</v>
      </c>
      <c r="I147" s="25">
        <f t="shared" si="4"/>
        <v>0</v>
      </c>
      <c r="J147" s="40"/>
      <c r="L147" s="121"/>
      <c r="M147" s="175"/>
    </row>
    <row r="148" spans="2:13" ht="25.5" x14ac:dyDescent="0.2">
      <c r="B148" s="605"/>
      <c r="C148" s="87" t="str">
        <f>'Memoria Aporte FIA al Ejecutor'!C20</f>
        <v>Equipo Técnico 12: indicar nombre aquí</v>
      </c>
      <c r="D148" s="124"/>
      <c r="E148" s="125"/>
      <c r="F148" s="126"/>
      <c r="G148" s="126"/>
      <c r="H148" s="25">
        <f t="shared" si="3"/>
        <v>0</v>
      </c>
      <c r="I148" s="25">
        <f t="shared" si="4"/>
        <v>0</v>
      </c>
      <c r="J148" s="40"/>
      <c r="L148" s="121"/>
      <c r="M148" s="175"/>
    </row>
    <row r="149" spans="2:13" ht="25.5" x14ac:dyDescent="0.2">
      <c r="B149" s="605"/>
      <c r="C149" s="87" t="str">
        <f>'Memoria Aporte FIA al Ejecutor'!C21</f>
        <v>Equipo Técnico 13: indicar nombre aquí</v>
      </c>
      <c r="D149" s="124"/>
      <c r="E149" s="125"/>
      <c r="F149" s="126"/>
      <c r="G149" s="126"/>
      <c r="H149" s="25">
        <f t="shared" si="3"/>
        <v>0</v>
      </c>
      <c r="I149" s="25">
        <f t="shared" si="4"/>
        <v>0</v>
      </c>
      <c r="J149" s="40"/>
      <c r="L149" s="121"/>
      <c r="M149" s="175"/>
    </row>
    <row r="150" spans="2:13" ht="25.5" x14ac:dyDescent="0.2">
      <c r="B150" s="605"/>
      <c r="C150" s="87" t="str">
        <f>'Memoria Aporte FIA al Ejecutor'!C22</f>
        <v>Equipo Técnico 14: indicar nombre aquí</v>
      </c>
      <c r="D150" s="124"/>
      <c r="E150" s="125"/>
      <c r="F150" s="126"/>
      <c r="G150" s="126"/>
      <c r="H150" s="25">
        <f t="shared" si="3"/>
        <v>0</v>
      </c>
      <c r="I150" s="25">
        <f t="shared" si="4"/>
        <v>0</v>
      </c>
      <c r="J150" s="40"/>
      <c r="L150" s="121"/>
      <c r="M150" s="175"/>
    </row>
    <row r="151" spans="2:13" ht="25.5" x14ac:dyDescent="0.2">
      <c r="B151" s="605"/>
      <c r="C151" s="87" t="str">
        <f>'Memoria Aporte FIA al Ejecutor'!C23</f>
        <v>Equipo Técnico 15: indicar nombre aquí</v>
      </c>
      <c r="D151" s="124"/>
      <c r="E151" s="125"/>
      <c r="F151" s="126"/>
      <c r="G151" s="126"/>
      <c r="H151" s="25">
        <f t="shared" si="3"/>
        <v>0</v>
      </c>
      <c r="I151" s="25">
        <f t="shared" si="4"/>
        <v>0</v>
      </c>
      <c r="J151" s="40"/>
      <c r="L151" s="121"/>
      <c r="M151" s="175"/>
    </row>
    <row r="152" spans="2:13" ht="25.5" x14ac:dyDescent="0.2">
      <c r="B152" s="605"/>
      <c r="C152" s="87" t="str">
        <f>'Memoria Aporte FIA al Ejecutor'!C24</f>
        <v>Equipo Técnico 16: indicar nombre aquí</v>
      </c>
      <c r="D152" s="124"/>
      <c r="E152" s="125"/>
      <c r="F152" s="126"/>
      <c r="G152" s="126"/>
      <c r="H152" s="25">
        <f t="shared" si="3"/>
        <v>0</v>
      </c>
      <c r="I152" s="25">
        <f t="shared" si="4"/>
        <v>0</v>
      </c>
      <c r="J152" s="40"/>
      <c r="L152" s="121"/>
      <c r="M152" s="175"/>
    </row>
    <row r="153" spans="2:13" ht="25.5" x14ac:dyDescent="0.2">
      <c r="B153" s="605"/>
      <c r="C153" s="87" t="str">
        <f>'Memoria Aporte FIA al Ejecutor'!C25</f>
        <v>Equipo Técnico 17: indicar nombre aquí</v>
      </c>
      <c r="D153" s="124"/>
      <c r="E153" s="125"/>
      <c r="F153" s="126"/>
      <c r="G153" s="126"/>
      <c r="H153" s="25">
        <f t="shared" si="3"/>
        <v>0</v>
      </c>
      <c r="I153" s="25">
        <f t="shared" si="4"/>
        <v>0</v>
      </c>
      <c r="J153" s="40"/>
      <c r="L153" s="121"/>
      <c r="M153" s="175"/>
    </row>
    <row r="154" spans="2:13" ht="25.5" x14ac:dyDescent="0.2">
      <c r="B154" s="605"/>
      <c r="C154" s="87" t="str">
        <f>'Memoria Aporte FIA al Ejecutor'!C26</f>
        <v>Equipo Técnico 18: indicar nombre aquí</v>
      </c>
      <c r="D154" s="124"/>
      <c r="E154" s="125"/>
      <c r="F154" s="126"/>
      <c r="G154" s="126"/>
      <c r="H154" s="25">
        <f t="shared" si="3"/>
        <v>0</v>
      </c>
      <c r="I154" s="25">
        <f t="shared" si="4"/>
        <v>0</v>
      </c>
      <c r="J154" s="40"/>
      <c r="L154" s="121"/>
      <c r="M154" s="175"/>
    </row>
    <row r="155" spans="2:13" ht="25.5" x14ac:dyDescent="0.2">
      <c r="B155" s="605"/>
      <c r="C155" s="87" t="str">
        <f>'Memoria Aporte FIA al Ejecutor'!C27</f>
        <v>Equipo Técnico 19: indicar nombre aquí</v>
      </c>
      <c r="D155" s="124"/>
      <c r="E155" s="125"/>
      <c r="F155" s="126"/>
      <c r="G155" s="126"/>
      <c r="H155" s="25">
        <f t="shared" si="3"/>
        <v>0</v>
      </c>
      <c r="I155" s="25">
        <f t="shared" si="4"/>
        <v>0</v>
      </c>
      <c r="J155" s="40"/>
      <c r="L155" s="121"/>
      <c r="M155" s="175"/>
    </row>
    <row r="156" spans="2:13" ht="25.5" x14ac:dyDescent="0.2">
      <c r="B156" s="605"/>
      <c r="C156" s="87" t="str">
        <f>'Memoria Aporte FIA al Ejecutor'!C28</f>
        <v>Equipo Técnico 20: indicar nombre aquí</v>
      </c>
      <c r="D156" s="124"/>
      <c r="E156" s="125"/>
      <c r="F156" s="126"/>
      <c r="G156" s="126"/>
      <c r="H156" s="25">
        <f t="shared" si="3"/>
        <v>0</v>
      </c>
      <c r="I156" s="25">
        <f t="shared" si="4"/>
        <v>0</v>
      </c>
      <c r="J156" s="40"/>
      <c r="L156" s="121"/>
      <c r="M156" s="175"/>
    </row>
    <row r="157" spans="2:13" ht="38.25" x14ac:dyDescent="0.2">
      <c r="B157" s="605"/>
      <c r="C157" s="195" t="s">
        <v>69</v>
      </c>
      <c r="D157" s="124"/>
      <c r="E157" s="125"/>
      <c r="F157" s="126"/>
      <c r="G157" s="126"/>
      <c r="H157" s="25">
        <f>F157*G157</f>
        <v>0</v>
      </c>
      <c r="I157" s="25">
        <f t="shared" si="4"/>
        <v>0</v>
      </c>
      <c r="J157" s="40"/>
      <c r="K157" s="158"/>
      <c r="L157" s="121"/>
      <c r="M157" s="175"/>
    </row>
    <row r="158" spans="2:13" x14ac:dyDescent="0.2">
      <c r="B158" s="605"/>
      <c r="C158" s="607" t="s">
        <v>3</v>
      </c>
      <c r="D158" s="187"/>
      <c r="E158" s="188"/>
      <c r="F158" s="189"/>
      <c r="G158" s="189"/>
      <c r="H158" s="174">
        <f t="shared" si="3"/>
        <v>0</v>
      </c>
      <c r="I158" s="37"/>
      <c r="J158" s="40"/>
      <c r="L158" s="121"/>
      <c r="M158" s="175"/>
    </row>
    <row r="159" spans="2:13" x14ac:dyDescent="0.2">
      <c r="B159" s="605"/>
      <c r="C159" s="608"/>
      <c r="D159" s="190"/>
      <c r="E159" s="188"/>
      <c r="F159" s="191"/>
      <c r="G159" s="191"/>
      <c r="H159" s="174">
        <f t="shared" si="3"/>
        <v>0</v>
      </c>
      <c r="I159" s="37"/>
      <c r="J159" s="40"/>
      <c r="L159" s="121"/>
      <c r="M159" s="175"/>
    </row>
    <row r="160" spans="2:13" x14ac:dyDescent="0.2">
      <c r="B160" s="605"/>
      <c r="C160" s="608"/>
      <c r="D160" s="190"/>
      <c r="E160" s="188"/>
      <c r="F160" s="189"/>
      <c r="G160" s="191"/>
      <c r="H160" s="174">
        <f t="shared" si="3"/>
        <v>0</v>
      </c>
      <c r="I160" s="37"/>
      <c r="J160" s="40"/>
      <c r="L160" s="121"/>
      <c r="M160" s="175"/>
    </row>
    <row r="161" spans="2:13" x14ac:dyDescent="0.2">
      <c r="B161" s="605"/>
      <c r="C161" s="608"/>
      <c r="D161" s="190"/>
      <c r="E161" s="188"/>
      <c r="F161" s="191"/>
      <c r="G161" s="191"/>
      <c r="H161" s="174">
        <f t="shared" si="3"/>
        <v>0</v>
      </c>
      <c r="I161" s="37"/>
      <c r="J161" s="40"/>
      <c r="L161" s="121"/>
      <c r="M161" s="175"/>
    </row>
    <row r="162" spans="2:13" x14ac:dyDescent="0.2">
      <c r="B162" s="605"/>
      <c r="C162" s="609"/>
      <c r="D162" s="190"/>
      <c r="E162" s="194"/>
      <c r="F162" s="191"/>
      <c r="G162" s="191"/>
      <c r="H162" s="25">
        <f t="shared" si="3"/>
        <v>0</v>
      </c>
      <c r="I162" s="25">
        <f>SUM(H158:H162)</f>
        <v>0</v>
      </c>
      <c r="J162" s="40"/>
      <c r="L162" s="121"/>
      <c r="M162" s="175"/>
    </row>
    <row r="163" spans="2:13" x14ac:dyDescent="0.2">
      <c r="B163" s="605"/>
      <c r="C163" s="607" t="s">
        <v>2</v>
      </c>
      <c r="D163" s="139"/>
      <c r="E163" s="141"/>
      <c r="F163" s="140"/>
      <c r="G163" s="140"/>
      <c r="H163" s="25">
        <f t="shared" si="3"/>
        <v>0</v>
      </c>
      <c r="I163" s="37"/>
      <c r="J163" s="40"/>
      <c r="L163" s="121"/>
      <c r="M163" s="175"/>
    </row>
    <row r="164" spans="2:13" ht="13.5" thickBot="1" x14ac:dyDescent="0.25">
      <c r="B164" s="605"/>
      <c r="C164" s="608"/>
      <c r="D164" s="139"/>
      <c r="E164" s="141"/>
      <c r="F164" s="140"/>
      <c r="G164" s="140"/>
      <c r="H164" s="25">
        <f t="shared" si="3"/>
        <v>0</v>
      </c>
      <c r="I164" s="37"/>
      <c r="J164" s="40"/>
      <c r="L164" s="121"/>
      <c r="M164" s="175"/>
    </row>
    <row r="165" spans="2:13" ht="13.5" hidden="1" thickBot="1" x14ac:dyDescent="0.25">
      <c r="B165" s="605"/>
      <c r="C165" s="608"/>
      <c r="D165" s="139"/>
      <c r="E165" s="141"/>
      <c r="F165" s="140"/>
      <c r="G165" s="140"/>
      <c r="H165" s="25">
        <f t="shared" si="3"/>
        <v>0</v>
      </c>
      <c r="I165" s="37"/>
      <c r="J165" s="40"/>
      <c r="L165" s="121"/>
      <c r="M165" s="175"/>
    </row>
    <row r="166" spans="2:13" ht="13.5" hidden="1" thickBot="1" x14ac:dyDescent="0.25">
      <c r="B166" s="605"/>
      <c r="C166" s="608"/>
      <c r="D166" s="139"/>
      <c r="E166" s="141"/>
      <c r="F166" s="140"/>
      <c r="G166" s="140"/>
      <c r="H166" s="25">
        <f t="shared" si="3"/>
        <v>0</v>
      </c>
      <c r="I166" s="37"/>
      <c r="J166" s="40"/>
      <c r="L166" s="121"/>
      <c r="M166" s="175"/>
    </row>
    <row r="167" spans="2:13" ht="13.5" thickBot="1" x14ac:dyDescent="0.25">
      <c r="B167" s="606"/>
      <c r="C167" s="610"/>
      <c r="D167" s="142"/>
      <c r="E167" s="143"/>
      <c r="F167" s="144"/>
      <c r="G167" s="144"/>
      <c r="H167" s="26">
        <f t="shared" si="3"/>
        <v>0</v>
      </c>
      <c r="I167" s="46">
        <f>SUM(H163:H167)</f>
        <v>0</v>
      </c>
      <c r="J167" s="45">
        <f>SUM(I135:I157)+I162+I167</f>
        <v>0</v>
      </c>
      <c r="L167" s="121"/>
      <c r="M167" s="175"/>
    </row>
    <row r="168" spans="2:13" x14ac:dyDescent="0.2">
      <c r="B168" s="598" t="s">
        <v>5</v>
      </c>
      <c r="C168" s="599"/>
      <c r="D168" s="127"/>
      <c r="E168" s="128"/>
      <c r="F168" s="129"/>
      <c r="G168" s="129"/>
      <c r="H168" s="33">
        <f t="shared" si="3"/>
        <v>0</v>
      </c>
      <c r="I168" s="37"/>
      <c r="J168" s="40"/>
      <c r="L168" s="121"/>
      <c r="M168" s="175"/>
    </row>
    <row r="169" spans="2:13" ht="13.5" thickBot="1" x14ac:dyDescent="0.25">
      <c r="B169" s="600"/>
      <c r="C169" s="601"/>
      <c r="D169" s="124"/>
      <c r="E169" s="125"/>
      <c r="F169" s="126"/>
      <c r="G169" s="126"/>
      <c r="H169" s="25">
        <f t="shared" si="3"/>
        <v>0</v>
      </c>
      <c r="I169" s="37"/>
      <c r="J169" s="40"/>
      <c r="L169" s="121"/>
      <c r="M169" s="175"/>
    </row>
    <row r="170" spans="2:13" ht="13.5" hidden="1" thickBot="1" x14ac:dyDescent="0.25">
      <c r="B170" s="600"/>
      <c r="C170" s="601"/>
      <c r="D170" s="124"/>
      <c r="E170" s="125"/>
      <c r="F170" s="126"/>
      <c r="G170" s="126"/>
      <c r="H170" s="25">
        <f t="shared" si="3"/>
        <v>0</v>
      </c>
      <c r="I170" s="37"/>
      <c r="J170" s="40"/>
      <c r="L170" s="121"/>
      <c r="M170" s="175"/>
    </row>
    <row r="171" spans="2:13" ht="13.5" hidden="1" thickBot="1" x14ac:dyDescent="0.25">
      <c r="B171" s="600"/>
      <c r="C171" s="601"/>
      <c r="D171" s="124"/>
      <c r="E171" s="125"/>
      <c r="F171" s="126"/>
      <c r="G171" s="126"/>
      <c r="H171" s="25">
        <f t="shared" si="3"/>
        <v>0</v>
      </c>
      <c r="I171" s="37"/>
      <c r="J171" s="40"/>
      <c r="L171" s="121"/>
      <c r="M171" s="175"/>
    </row>
    <row r="172" spans="2:13" ht="13.5" hidden="1" thickBot="1" x14ac:dyDescent="0.25">
      <c r="B172" s="600"/>
      <c r="C172" s="601"/>
      <c r="D172" s="124"/>
      <c r="E172" s="125"/>
      <c r="F172" s="126"/>
      <c r="G172" s="126"/>
      <c r="H172" s="25">
        <f t="shared" si="3"/>
        <v>0</v>
      </c>
      <c r="I172" s="37"/>
      <c r="J172" s="40"/>
      <c r="L172" s="121"/>
      <c r="M172" s="175"/>
    </row>
    <row r="173" spans="2:13" ht="13.5" hidden="1" thickBot="1" x14ac:dyDescent="0.25">
      <c r="B173" s="600"/>
      <c r="C173" s="601"/>
      <c r="D173" s="124"/>
      <c r="E173" s="125"/>
      <c r="F173" s="126"/>
      <c r="G173" s="126"/>
      <c r="H173" s="25">
        <f t="shared" si="3"/>
        <v>0</v>
      </c>
      <c r="I173" s="37"/>
      <c r="J173" s="40"/>
      <c r="L173" s="121"/>
      <c r="M173" s="175"/>
    </row>
    <row r="174" spans="2:13" ht="13.5" hidden="1" thickBot="1" x14ac:dyDescent="0.25">
      <c r="B174" s="600"/>
      <c r="C174" s="601"/>
      <c r="D174" s="124"/>
      <c r="E174" s="125"/>
      <c r="F174" s="126"/>
      <c r="G174" s="126"/>
      <c r="H174" s="25">
        <f t="shared" si="3"/>
        <v>0</v>
      </c>
      <c r="I174" s="37"/>
      <c r="J174" s="40"/>
      <c r="L174" s="121"/>
      <c r="M174" s="175"/>
    </row>
    <row r="175" spans="2:13" ht="13.5" hidden="1" thickBot="1" x14ac:dyDescent="0.25">
      <c r="B175" s="600"/>
      <c r="C175" s="601"/>
      <c r="D175" s="124"/>
      <c r="E175" s="125"/>
      <c r="F175" s="126"/>
      <c r="G175" s="126"/>
      <c r="H175" s="25">
        <f t="shared" si="3"/>
        <v>0</v>
      </c>
      <c r="I175" s="37"/>
      <c r="J175" s="40"/>
      <c r="L175" s="121"/>
      <c r="M175" s="175"/>
    </row>
    <row r="176" spans="2:13" ht="13.5" hidden="1" thickBot="1" x14ac:dyDescent="0.25">
      <c r="B176" s="600"/>
      <c r="C176" s="601"/>
      <c r="D176" s="124"/>
      <c r="E176" s="125"/>
      <c r="F176" s="126"/>
      <c r="G176" s="126"/>
      <c r="H176" s="25">
        <f t="shared" si="3"/>
        <v>0</v>
      </c>
      <c r="I176" s="37"/>
      <c r="J176" s="40"/>
      <c r="L176" s="121"/>
      <c r="M176" s="175"/>
    </row>
    <row r="177" spans="2:13" ht="13.5" hidden="1" thickBot="1" x14ac:dyDescent="0.25">
      <c r="B177" s="600"/>
      <c r="C177" s="601"/>
      <c r="D177" s="124"/>
      <c r="E177" s="125"/>
      <c r="F177" s="126"/>
      <c r="G177" s="126"/>
      <c r="H177" s="25">
        <f t="shared" si="3"/>
        <v>0</v>
      </c>
      <c r="I177" s="37"/>
      <c r="J177" s="40"/>
      <c r="L177" s="121"/>
      <c r="M177" s="175"/>
    </row>
    <row r="178" spans="2:13" ht="13.5" hidden="1" thickBot="1" x14ac:dyDescent="0.25">
      <c r="B178" s="600"/>
      <c r="C178" s="601"/>
      <c r="D178" s="124"/>
      <c r="E178" s="125"/>
      <c r="F178" s="126"/>
      <c r="G178" s="126"/>
      <c r="H178" s="25">
        <f t="shared" si="3"/>
        <v>0</v>
      </c>
      <c r="I178" s="37"/>
      <c r="J178" s="40"/>
      <c r="L178" s="121"/>
      <c r="M178" s="175"/>
    </row>
    <row r="179" spans="2:13" ht="13.5" hidden="1" thickBot="1" x14ac:dyDescent="0.25">
      <c r="B179" s="600"/>
      <c r="C179" s="601"/>
      <c r="D179" s="124"/>
      <c r="E179" s="125"/>
      <c r="F179" s="126"/>
      <c r="G179" s="126"/>
      <c r="H179" s="25">
        <f t="shared" si="3"/>
        <v>0</v>
      </c>
      <c r="I179" s="37"/>
      <c r="J179" s="40"/>
      <c r="L179" s="121"/>
      <c r="M179" s="175"/>
    </row>
    <row r="180" spans="2:13" ht="13.5" hidden="1" thickBot="1" x14ac:dyDescent="0.25">
      <c r="B180" s="600"/>
      <c r="C180" s="601"/>
      <c r="D180" s="124"/>
      <c r="E180" s="125"/>
      <c r="F180" s="126"/>
      <c r="G180" s="126"/>
      <c r="H180" s="25">
        <f t="shared" si="3"/>
        <v>0</v>
      </c>
      <c r="I180" s="37"/>
      <c r="J180" s="40"/>
      <c r="L180" s="121"/>
      <c r="M180" s="175"/>
    </row>
    <row r="181" spans="2:13" ht="13.5" hidden="1" thickBot="1" x14ac:dyDescent="0.25">
      <c r="B181" s="600"/>
      <c r="C181" s="601"/>
      <c r="D181" s="124"/>
      <c r="E181" s="125"/>
      <c r="F181" s="126"/>
      <c r="G181" s="126"/>
      <c r="H181" s="25">
        <f t="shared" si="3"/>
        <v>0</v>
      </c>
      <c r="I181" s="37"/>
      <c r="J181" s="40"/>
      <c r="L181" s="121"/>
      <c r="M181" s="175"/>
    </row>
    <row r="182" spans="2:13" ht="13.5" hidden="1" thickBot="1" x14ac:dyDescent="0.25">
      <c r="B182" s="600"/>
      <c r="C182" s="601"/>
      <c r="D182" s="124"/>
      <c r="E182" s="125"/>
      <c r="F182" s="126"/>
      <c r="G182" s="126"/>
      <c r="H182" s="25">
        <f t="shared" si="3"/>
        <v>0</v>
      </c>
      <c r="I182" s="37"/>
      <c r="J182" s="40"/>
      <c r="L182" s="121"/>
      <c r="M182" s="175"/>
    </row>
    <row r="183" spans="2:13" ht="13.5" hidden="1" thickBot="1" x14ac:dyDescent="0.25">
      <c r="B183" s="600"/>
      <c r="C183" s="601"/>
      <c r="D183" s="124"/>
      <c r="E183" s="125"/>
      <c r="F183" s="126"/>
      <c r="G183" s="126"/>
      <c r="H183" s="25">
        <f t="shared" si="3"/>
        <v>0</v>
      </c>
      <c r="I183" s="37"/>
      <c r="J183" s="40"/>
      <c r="L183" s="121"/>
      <c r="M183" s="175"/>
    </row>
    <row r="184" spans="2:13" ht="13.5" hidden="1" thickBot="1" x14ac:dyDescent="0.25">
      <c r="B184" s="600"/>
      <c r="C184" s="601"/>
      <c r="D184" s="124"/>
      <c r="E184" s="125"/>
      <c r="F184" s="126"/>
      <c r="G184" s="126"/>
      <c r="H184" s="25">
        <f t="shared" si="3"/>
        <v>0</v>
      </c>
      <c r="I184" s="37"/>
      <c r="J184" s="40"/>
      <c r="L184" s="121"/>
      <c r="M184" s="175"/>
    </row>
    <row r="185" spans="2:13" ht="13.5" hidden="1" thickBot="1" x14ac:dyDescent="0.25">
      <c r="B185" s="600"/>
      <c r="C185" s="601"/>
      <c r="D185" s="124"/>
      <c r="E185" s="125"/>
      <c r="F185" s="126"/>
      <c r="G185" s="126"/>
      <c r="H185" s="25">
        <f t="shared" si="3"/>
        <v>0</v>
      </c>
      <c r="I185" s="37"/>
      <c r="J185" s="40"/>
      <c r="L185" s="121"/>
      <c r="M185" s="175"/>
    </row>
    <row r="186" spans="2:13" ht="13.5" hidden="1" thickBot="1" x14ac:dyDescent="0.25">
      <c r="B186" s="600"/>
      <c r="C186" s="601"/>
      <c r="D186" s="124"/>
      <c r="E186" s="125"/>
      <c r="F186" s="126"/>
      <c r="G186" s="126"/>
      <c r="H186" s="25">
        <f t="shared" si="3"/>
        <v>0</v>
      </c>
      <c r="I186" s="37"/>
      <c r="J186" s="40"/>
      <c r="L186" s="121"/>
      <c r="M186" s="175"/>
    </row>
    <row r="187" spans="2:13" ht="13.5" hidden="1" thickBot="1" x14ac:dyDescent="0.25">
      <c r="B187" s="600"/>
      <c r="C187" s="601"/>
      <c r="D187" s="124"/>
      <c r="E187" s="125"/>
      <c r="F187" s="126"/>
      <c r="G187" s="126"/>
      <c r="H187" s="25">
        <f t="shared" si="3"/>
        <v>0</v>
      </c>
      <c r="I187" s="37"/>
      <c r="J187" s="40"/>
      <c r="L187" s="121"/>
      <c r="M187" s="175"/>
    </row>
    <row r="188" spans="2:13" ht="13.5" hidden="1" thickBot="1" x14ac:dyDescent="0.25">
      <c r="B188" s="600"/>
      <c r="C188" s="601"/>
      <c r="D188" s="124"/>
      <c r="E188" s="125"/>
      <c r="F188" s="126"/>
      <c r="G188" s="126"/>
      <c r="H188" s="25">
        <f t="shared" si="3"/>
        <v>0</v>
      </c>
      <c r="I188" s="37"/>
      <c r="J188" s="40"/>
      <c r="L188" s="121"/>
      <c r="M188" s="175"/>
    </row>
    <row r="189" spans="2:13" ht="13.5" thickBot="1" x14ac:dyDescent="0.25">
      <c r="B189" s="602"/>
      <c r="C189" s="603"/>
      <c r="D189" s="130"/>
      <c r="E189" s="131"/>
      <c r="F189" s="132"/>
      <c r="G189" s="132"/>
      <c r="H189" s="26">
        <f t="shared" si="3"/>
        <v>0</v>
      </c>
      <c r="I189" s="576">
        <f>SUM(H168:H189)</f>
        <v>0</v>
      </c>
      <c r="J189" s="577"/>
      <c r="L189" s="121"/>
      <c r="M189" s="175"/>
    </row>
    <row r="190" spans="2:13" x14ac:dyDescent="0.2">
      <c r="B190" s="588" t="s">
        <v>6</v>
      </c>
      <c r="C190" s="589"/>
      <c r="D190" s="145"/>
      <c r="E190" s="146"/>
      <c r="F190" s="147"/>
      <c r="G190" s="147"/>
      <c r="H190" s="33">
        <f t="shared" si="3"/>
        <v>0</v>
      </c>
      <c r="I190" s="37"/>
      <c r="J190" s="40"/>
      <c r="L190" s="121"/>
      <c r="M190" s="175"/>
    </row>
    <row r="191" spans="2:13" ht="13.5" thickBot="1" x14ac:dyDescent="0.25">
      <c r="B191" s="596"/>
      <c r="C191" s="597"/>
      <c r="D191" s="139"/>
      <c r="E191" s="141"/>
      <c r="F191" s="140"/>
      <c r="G191" s="140"/>
      <c r="H191" s="25">
        <f t="shared" si="3"/>
        <v>0</v>
      </c>
      <c r="I191" s="37"/>
      <c r="J191" s="40"/>
      <c r="L191" s="121"/>
      <c r="M191" s="175"/>
    </row>
    <row r="192" spans="2:13" ht="13.5" hidden="1" thickBot="1" x14ac:dyDescent="0.25">
      <c r="B192" s="596"/>
      <c r="C192" s="597"/>
      <c r="D192" s="139"/>
      <c r="E192" s="141"/>
      <c r="F192" s="140"/>
      <c r="G192" s="140"/>
      <c r="H192" s="25">
        <f t="shared" si="3"/>
        <v>0</v>
      </c>
      <c r="I192" s="37"/>
      <c r="J192" s="40"/>
      <c r="L192" s="121"/>
      <c r="M192" s="175"/>
    </row>
    <row r="193" spans="2:13" ht="13.5" hidden="1" thickBot="1" x14ac:dyDescent="0.25">
      <c r="B193" s="584"/>
      <c r="C193" s="585"/>
      <c r="D193" s="139"/>
      <c r="E193" s="141"/>
      <c r="F193" s="140"/>
      <c r="G193" s="140"/>
      <c r="H193" s="25">
        <f t="shared" si="3"/>
        <v>0</v>
      </c>
      <c r="I193" s="37"/>
      <c r="J193" s="40"/>
      <c r="L193" s="121"/>
      <c r="M193" s="175"/>
    </row>
    <row r="194" spans="2:13" ht="13.5" hidden="1" thickBot="1" x14ac:dyDescent="0.25">
      <c r="B194" s="584"/>
      <c r="C194" s="585"/>
      <c r="D194" s="139"/>
      <c r="E194" s="141"/>
      <c r="F194" s="140"/>
      <c r="G194" s="140"/>
      <c r="H194" s="25">
        <f t="shared" si="3"/>
        <v>0</v>
      </c>
      <c r="I194" s="37"/>
      <c r="J194" s="40"/>
      <c r="L194" s="121"/>
      <c r="M194" s="175"/>
    </row>
    <row r="195" spans="2:13" ht="13.5" thickBot="1" x14ac:dyDescent="0.25">
      <c r="B195" s="586"/>
      <c r="C195" s="587"/>
      <c r="D195" s="142"/>
      <c r="E195" s="143"/>
      <c r="F195" s="144"/>
      <c r="G195" s="144"/>
      <c r="H195" s="26">
        <f t="shared" si="3"/>
        <v>0</v>
      </c>
      <c r="I195" s="576">
        <f>SUM(H190:H195)</f>
        <v>0</v>
      </c>
      <c r="J195" s="577"/>
      <c r="L195" s="121"/>
      <c r="M195" s="175"/>
    </row>
    <row r="196" spans="2:13" x14ac:dyDescent="0.2">
      <c r="B196" s="598" t="s">
        <v>7</v>
      </c>
      <c r="C196" s="599"/>
      <c r="D196" s="133"/>
      <c r="E196" s="134"/>
      <c r="F196" s="135"/>
      <c r="G196" s="135"/>
      <c r="H196" s="32">
        <f t="shared" si="3"/>
        <v>0</v>
      </c>
      <c r="I196" s="37"/>
      <c r="J196" s="40"/>
      <c r="L196" s="121"/>
      <c r="M196" s="175"/>
    </row>
    <row r="197" spans="2:13" ht="13.5" thickBot="1" x14ac:dyDescent="0.25">
      <c r="B197" s="600"/>
      <c r="C197" s="601"/>
      <c r="D197" s="124"/>
      <c r="E197" s="125"/>
      <c r="F197" s="126"/>
      <c r="G197" s="126"/>
      <c r="H197" s="25">
        <f t="shared" si="3"/>
        <v>0</v>
      </c>
      <c r="I197" s="37"/>
      <c r="J197" s="40"/>
      <c r="L197" s="121"/>
      <c r="M197" s="175"/>
    </row>
    <row r="198" spans="2:13" ht="13.5" hidden="1" thickBot="1" x14ac:dyDescent="0.25">
      <c r="B198" s="600"/>
      <c r="C198" s="601"/>
      <c r="D198" s="124"/>
      <c r="E198" s="125"/>
      <c r="F198" s="126"/>
      <c r="G198" s="126"/>
      <c r="H198" s="25">
        <f t="shared" si="3"/>
        <v>0</v>
      </c>
      <c r="I198" s="37"/>
      <c r="J198" s="40"/>
      <c r="L198" s="121"/>
      <c r="M198" s="175"/>
    </row>
    <row r="199" spans="2:13" ht="13.5" hidden="1" thickBot="1" x14ac:dyDescent="0.25">
      <c r="B199" s="600"/>
      <c r="C199" s="601"/>
      <c r="D199" s="124"/>
      <c r="E199" s="125"/>
      <c r="F199" s="126"/>
      <c r="G199" s="126"/>
      <c r="H199" s="25">
        <f t="shared" ref="H199:H247" si="5">F199*G199</f>
        <v>0</v>
      </c>
      <c r="I199" s="37"/>
      <c r="J199" s="40"/>
      <c r="L199" s="121"/>
      <c r="M199" s="175"/>
    </row>
    <row r="200" spans="2:13" ht="13.5" hidden="1" thickBot="1" x14ac:dyDescent="0.25">
      <c r="B200" s="600"/>
      <c r="C200" s="601"/>
      <c r="D200" s="124"/>
      <c r="E200" s="125"/>
      <c r="F200" s="126"/>
      <c r="G200" s="126"/>
      <c r="H200" s="25">
        <f t="shared" si="5"/>
        <v>0</v>
      </c>
      <c r="I200" s="37"/>
      <c r="J200" s="40"/>
      <c r="L200" s="121"/>
      <c r="M200" s="175"/>
    </row>
    <row r="201" spans="2:13" ht="13.5" hidden="1" thickBot="1" x14ac:dyDescent="0.25">
      <c r="B201" s="600"/>
      <c r="C201" s="601"/>
      <c r="D201" s="124"/>
      <c r="E201" s="125"/>
      <c r="F201" s="126"/>
      <c r="G201" s="126"/>
      <c r="H201" s="25">
        <f t="shared" si="5"/>
        <v>0</v>
      </c>
      <c r="I201" s="37"/>
      <c r="J201" s="40"/>
      <c r="L201" s="121"/>
      <c r="M201" s="175"/>
    </row>
    <row r="202" spans="2:13" ht="13.5" hidden="1" thickBot="1" x14ac:dyDescent="0.25">
      <c r="B202" s="600"/>
      <c r="C202" s="601"/>
      <c r="D202" s="124"/>
      <c r="E202" s="125"/>
      <c r="F202" s="126"/>
      <c r="G202" s="126"/>
      <c r="H202" s="25">
        <f t="shared" si="5"/>
        <v>0</v>
      </c>
      <c r="I202" s="37"/>
      <c r="J202" s="40"/>
      <c r="L202" s="121"/>
      <c r="M202" s="175"/>
    </row>
    <row r="203" spans="2:13" ht="13.5" thickBot="1" x14ac:dyDescent="0.25">
      <c r="B203" s="602"/>
      <c r="C203" s="603"/>
      <c r="D203" s="130"/>
      <c r="E203" s="131"/>
      <c r="F203" s="132"/>
      <c r="G203" s="132"/>
      <c r="H203" s="26">
        <f t="shared" si="5"/>
        <v>0</v>
      </c>
      <c r="I203" s="576">
        <f>SUM(H196:H203)</f>
        <v>0</v>
      </c>
      <c r="J203" s="577"/>
      <c r="L203" s="121"/>
      <c r="M203" s="175"/>
    </row>
    <row r="204" spans="2:13" x14ac:dyDescent="0.2">
      <c r="B204" s="598" t="s">
        <v>8</v>
      </c>
      <c r="C204" s="599"/>
      <c r="D204" s="145"/>
      <c r="E204" s="146"/>
      <c r="F204" s="147"/>
      <c r="G204" s="147"/>
      <c r="H204" s="33">
        <f t="shared" si="5"/>
        <v>0</v>
      </c>
      <c r="I204" s="37"/>
      <c r="J204" s="40"/>
      <c r="L204" s="121"/>
      <c r="M204" s="175"/>
    </row>
    <row r="205" spans="2:13" ht="13.5" thickBot="1" x14ac:dyDescent="0.25">
      <c r="B205" s="600"/>
      <c r="C205" s="601"/>
      <c r="D205" s="139"/>
      <c r="E205" s="141"/>
      <c r="F205" s="140"/>
      <c r="G205" s="140"/>
      <c r="H205" s="25">
        <f t="shared" si="5"/>
        <v>0</v>
      </c>
      <c r="I205" s="37"/>
      <c r="J205" s="40"/>
      <c r="L205" s="121"/>
      <c r="M205" s="175"/>
    </row>
    <row r="206" spans="2:13" ht="13.5" hidden="1" thickBot="1" x14ac:dyDescent="0.25">
      <c r="B206" s="600"/>
      <c r="C206" s="601"/>
      <c r="D206" s="139"/>
      <c r="E206" s="141"/>
      <c r="F206" s="140"/>
      <c r="G206" s="140"/>
      <c r="H206" s="25">
        <f t="shared" si="5"/>
        <v>0</v>
      </c>
      <c r="I206" s="37"/>
      <c r="J206" s="40"/>
      <c r="L206" s="121"/>
      <c r="M206" s="175"/>
    </row>
    <row r="207" spans="2:13" ht="13.5" hidden="1" thickBot="1" x14ac:dyDescent="0.25">
      <c r="B207" s="600"/>
      <c r="C207" s="601"/>
      <c r="D207" s="139"/>
      <c r="E207" s="141"/>
      <c r="F207" s="140"/>
      <c r="G207" s="140"/>
      <c r="H207" s="25">
        <f t="shared" si="5"/>
        <v>0</v>
      </c>
      <c r="I207" s="37"/>
      <c r="J207" s="40"/>
      <c r="L207" s="121"/>
      <c r="M207" s="175"/>
    </row>
    <row r="208" spans="2:13" ht="13.5" hidden="1" thickBot="1" x14ac:dyDescent="0.25">
      <c r="B208" s="600"/>
      <c r="C208" s="601"/>
      <c r="D208" s="139"/>
      <c r="E208" s="141"/>
      <c r="F208" s="140"/>
      <c r="G208" s="140"/>
      <c r="H208" s="25">
        <f t="shared" si="5"/>
        <v>0</v>
      </c>
      <c r="I208" s="37"/>
      <c r="J208" s="40"/>
      <c r="L208" s="121"/>
      <c r="M208" s="175"/>
    </row>
    <row r="209" spans="2:13" ht="13.5" hidden="1" thickBot="1" x14ac:dyDescent="0.25">
      <c r="B209" s="600"/>
      <c r="C209" s="601"/>
      <c r="D209" s="139"/>
      <c r="E209" s="141"/>
      <c r="F209" s="140"/>
      <c r="G209" s="140"/>
      <c r="H209" s="25">
        <f t="shared" si="5"/>
        <v>0</v>
      </c>
      <c r="I209" s="37"/>
      <c r="J209" s="40"/>
      <c r="L209" s="121"/>
      <c r="M209" s="175"/>
    </row>
    <row r="210" spans="2:13" ht="13.5" hidden="1" thickBot="1" x14ac:dyDescent="0.25">
      <c r="B210" s="600"/>
      <c r="C210" s="601"/>
      <c r="D210" s="139"/>
      <c r="E210" s="141"/>
      <c r="F210" s="140"/>
      <c r="G210" s="140"/>
      <c r="H210" s="25">
        <f t="shared" si="5"/>
        <v>0</v>
      </c>
      <c r="I210" s="37"/>
      <c r="J210" s="40"/>
      <c r="L210" s="121"/>
      <c r="M210" s="175"/>
    </row>
    <row r="211" spans="2:13" ht="13.5" hidden="1" thickBot="1" x14ac:dyDescent="0.25">
      <c r="B211" s="600"/>
      <c r="C211" s="601"/>
      <c r="D211" s="139"/>
      <c r="E211" s="141"/>
      <c r="F211" s="140"/>
      <c r="G211" s="140"/>
      <c r="H211" s="25">
        <f t="shared" si="5"/>
        <v>0</v>
      </c>
      <c r="I211" s="37"/>
      <c r="J211" s="40"/>
      <c r="L211" s="121"/>
      <c r="M211" s="175"/>
    </row>
    <row r="212" spans="2:13" ht="13.5" hidden="1" thickBot="1" x14ac:dyDescent="0.25">
      <c r="B212" s="600"/>
      <c r="C212" s="601"/>
      <c r="D212" s="139"/>
      <c r="E212" s="141"/>
      <c r="F212" s="140"/>
      <c r="G212" s="140"/>
      <c r="H212" s="25">
        <f t="shared" si="5"/>
        <v>0</v>
      </c>
      <c r="I212" s="37"/>
      <c r="J212" s="40"/>
      <c r="L212" s="121"/>
      <c r="M212" s="175"/>
    </row>
    <row r="213" spans="2:13" ht="13.5" thickBot="1" x14ac:dyDescent="0.25">
      <c r="B213" s="602"/>
      <c r="C213" s="603"/>
      <c r="D213" s="142"/>
      <c r="E213" s="143"/>
      <c r="F213" s="144"/>
      <c r="G213" s="144"/>
      <c r="H213" s="26">
        <f t="shared" si="5"/>
        <v>0</v>
      </c>
      <c r="I213" s="576">
        <f>SUM(H204:H213)</f>
        <v>0</v>
      </c>
      <c r="J213" s="577"/>
      <c r="L213" s="121"/>
      <c r="M213" s="175"/>
    </row>
    <row r="214" spans="2:13" x14ac:dyDescent="0.2">
      <c r="B214" s="588" t="s">
        <v>20</v>
      </c>
      <c r="C214" s="589"/>
      <c r="D214" s="127"/>
      <c r="E214" s="128"/>
      <c r="F214" s="129"/>
      <c r="G214" s="129"/>
      <c r="H214" s="33">
        <f t="shared" si="5"/>
        <v>0</v>
      </c>
      <c r="I214" s="37"/>
      <c r="J214" s="40"/>
      <c r="L214" s="121"/>
      <c r="M214" s="175"/>
    </row>
    <row r="215" spans="2:13" ht="13.5" thickBot="1" x14ac:dyDescent="0.25">
      <c r="B215" s="584"/>
      <c r="C215" s="585"/>
      <c r="D215" s="124"/>
      <c r="E215" s="125"/>
      <c r="F215" s="126"/>
      <c r="G215" s="126"/>
      <c r="H215" s="25">
        <f t="shared" si="5"/>
        <v>0</v>
      </c>
      <c r="I215" s="37"/>
      <c r="J215" s="40"/>
      <c r="L215" s="121"/>
      <c r="M215" s="175"/>
    </row>
    <row r="216" spans="2:13" ht="13.5" hidden="1" thickBot="1" x14ac:dyDescent="0.25">
      <c r="B216" s="584"/>
      <c r="C216" s="585"/>
      <c r="D216" s="124"/>
      <c r="E216" s="125"/>
      <c r="F216" s="126"/>
      <c r="G216" s="126"/>
      <c r="H216" s="25">
        <f t="shared" si="5"/>
        <v>0</v>
      </c>
      <c r="I216" s="37"/>
      <c r="J216" s="40"/>
      <c r="L216" s="121"/>
      <c r="M216" s="175"/>
    </row>
    <row r="217" spans="2:13" ht="13.5" hidden="1" thickBot="1" x14ac:dyDescent="0.25">
      <c r="B217" s="584"/>
      <c r="C217" s="585"/>
      <c r="D217" s="124"/>
      <c r="E217" s="125"/>
      <c r="F217" s="126"/>
      <c r="G217" s="126"/>
      <c r="H217" s="25">
        <f t="shared" si="5"/>
        <v>0</v>
      </c>
      <c r="I217" s="37"/>
      <c r="J217" s="40"/>
      <c r="L217" s="121"/>
      <c r="M217" s="175"/>
    </row>
    <row r="218" spans="2:13" ht="13.5" hidden="1" thickBot="1" x14ac:dyDescent="0.25">
      <c r="B218" s="584"/>
      <c r="C218" s="585"/>
      <c r="D218" s="124"/>
      <c r="E218" s="125"/>
      <c r="F218" s="126"/>
      <c r="G218" s="126"/>
      <c r="H218" s="25">
        <f t="shared" si="5"/>
        <v>0</v>
      </c>
      <c r="I218" s="37"/>
      <c r="J218" s="40"/>
      <c r="L218" s="121"/>
      <c r="M218" s="175"/>
    </row>
    <row r="219" spans="2:13" ht="13.5" hidden="1" thickBot="1" x14ac:dyDescent="0.25">
      <c r="B219" s="584"/>
      <c r="C219" s="585"/>
      <c r="D219" s="124"/>
      <c r="E219" s="125"/>
      <c r="F219" s="126"/>
      <c r="G219" s="126"/>
      <c r="H219" s="25">
        <f t="shared" si="5"/>
        <v>0</v>
      </c>
      <c r="I219" s="37"/>
      <c r="J219" s="40"/>
      <c r="L219" s="121"/>
      <c r="M219" s="175"/>
    </row>
    <row r="220" spans="2:13" ht="13.5" hidden="1" thickBot="1" x14ac:dyDescent="0.25">
      <c r="B220" s="584"/>
      <c r="C220" s="585"/>
      <c r="D220" s="124"/>
      <c r="E220" s="125"/>
      <c r="F220" s="126"/>
      <c r="G220" s="126"/>
      <c r="H220" s="25">
        <f t="shared" si="5"/>
        <v>0</v>
      </c>
      <c r="I220" s="37"/>
      <c r="J220" s="40"/>
      <c r="L220" s="121"/>
      <c r="M220" s="175"/>
    </row>
    <row r="221" spans="2:13" ht="13.5" thickBot="1" x14ac:dyDescent="0.25">
      <c r="B221" s="586"/>
      <c r="C221" s="587"/>
      <c r="D221" s="130"/>
      <c r="E221" s="131"/>
      <c r="F221" s="132"/>
      <c r="G221" s="132"/>
      <c r="H221" s="34">
        <f t="shared" si="5"/>
        <v>0</v>
      </c>
      <c r="I221" s="576">
        <f>SUM(H214:H221)</f>
        <v>0</v>
      </c>
      <c r="J221" s="577"/>
      <c r="L221" s="121"/>
      <c r="M221" s="175"/>
    </row>
    <row r="222" spans="2:13" x14ac:dyDescent="0.2">
      <c r="B222" s="588" t="s">
        <v>9</v>
      </c>
      <c r="C222" s="589"/>
      <c r="D222" s="145"/>
      <c r="E222" s="146"/>
      <c r="F222" s="147"/>
      <c r="G222" s="147"/>
      <c r="H222" s="33">
        <f t="shared" si="5"/>
        <v>0</v>
      </c>
      <c r="I222" s="37"/>
      <c r="J222" s="40"/>
      <c r="L222" s="121"/>
      <c r="M222" s="175"/>
    </row>
    <row r="223" spans="2:13" ht="13.5" thickBot="1" x14ac:dyDescent="0.25">
      <c r="B223" s="584"/>
      <c r="C223" s="585"/>
      <c r="D223" s="139"/>
      <c r="E223" s="141"/>
      <c r="F223" s="140"/>
      <c r="G223" s="140"/>
      <c r="H223" s="25">
        <f t="shared" si="5"/>
        <v>0</v>
      </c>
      <c r="I223" s="37"/>
      <c r="J223" s="40"/>
      <c r="L223" s="121"/>
      <c r="M223" s="175"/>
    </row>
    <row r="224" spans="2:13" ht="13.5" hidden="1" thickBot="1" x14ac:dyDescent="0.25">
      <c r="B224" s="584"/>
      <c r="C224" s="585"/>
      <c r="D224" s="139"/>
      <c r="E224" s="141"/>
      <c r="F224" s="140"/>
      <c r="G224" s="140"/>
      <c r="H224" s="25">
        <f t="shared" si="5"/>
        <v>0</v>
      </c>
      <c r="I224" s="37"/>
      <c r="J224" s="40"/>
      <c r="L224" s="121"/>
      <c r="M224" s="175"/>
    </row>
    <row r="225" spans="2:13" ht="13.5" hidden="1" thickBot="1" x14ac:dyDescent="0.25">
      <c r="B225" s="584"/>
      <c r="C225" s="585"/>
      <c r="D225" s="139"/>
      <c r="E225" s="141"/>
      <c r="F225" s="140"/>
      <c r="G225" s="140"/>
      <c r="H225" s="25">
        <f t="shared" si="5"/>
        <v>0</v>
      </c>
      <c r="I225" s="37"/>
      <c r="J225" s="40"/>
      <c r="L225" s="121"/>
      <c r="M225" s="175"/>
    </row>
    <row r="226" spans="2:13" ht="13.5" hidden="1" thickBot="1" x14ac:dyDescent="0.25">
      <c r="B226" s="584"/>
      <c r="C226" s="585"/>
      <c r="D226" s="139"/>
      <c r="E226" s="141"/>
      <c r="F226" s="140"/>
      <c r="G226" s="140"/>
      <c r="H226" s="25">
        <f t="shared" si="5"/>
        <v>0</v>
      </c>
      <c r="I226" s="37"/>
      <c r="J226" s="40"/>
      <c r="L226" s="121"/>
      <c r="M226" s="175"/>
    </row>
    <row r="227" spans="2:13" ht="13.5" hidden="1" thickBot="1" x14ac:dyDescent="0.25">
      <c r="B227" s="584"/>
      <c r="C227" s="585"/>
      <c r="D227" s="139"/>
      <c r="E227" s="141"/>
      <c r="F227" s="140"/>
      <c r="G227" s="140"/>
      <c r="H227" s="25">
        <f t="shared" si="5"/>
        <v>0</v>
      </c>
      <c r="I227" s="37"/>
      <c r="J227" s="40"/>
      <c r="L227" s="121"/>
      <c r="M227" s="175"/>
    </row>
    <row r="228" spans="2:13" ht="13.5" hidden="1" thickBot="1" x14ac:dyDescent="0.25">
      <c r="B228" s="584"/>
      <c r="C228" s="585"/>
      <c r="D228" s="139"/>
      <c r="E228" s="141"/>
      <c r="F228" s="140"/>
      <c r="G228" s="140"/>
      <c r="H228" s="25">
        <f t="shared" si="5"/>
        <v>0</v>
      </c>
      <c r="I228" s="37"/>
      <c r="J228" s="40"/>
      <c r="L228" s="121"/>
      <c r="M228" s="175"/>
    </row>
    <row r="229" spans="2:13" ht="13.5" thickBot="1" x14ac:dyDescent="0.25">
      <c r="B229" s="586"/>
      <c r="C229" s="587"/>
      <c r="D229" s="142"/>
      <c r="E229" s="143"/>
      <c r="F229" s="144"/>
      <c r="G229" s="144"/>
      <c r="H229" s="34">
        <f t="shared" si="5"/>
        <v>0</v>
      </c>
      <c r="I229" s="576">
        <f>SUM(H222:H229)</f>
        <v>0</v>
      </c>
      <c r="J229" s="577"/>
      <c r="L229" s="121"/>
      <c r="M229" s="175"/>
    </row>
    <row r="230" spans="2:13" x14ac:dyDescent="0.2">
      <c r="B230" s="588" t="s">
        <v>10</v>
      </c>
      <c r="C230" s="589"/>
      <c r="D230" s="127"/>
      <c r="E230" s="128"/>
      <c r="F230" s="129"/>
      <c r="G230" s="129"/>
      <c r="H230" s="33">
        <f t="shared" si="5"/>
        <v>0</v>
      </c>
      <c r="I230" s="37"/>
      <c r="J230" s="40"/>
      <c r="L230" s="121"/>
      <c r="M230" s="175"/>
    </row>
    <row r="231" spans="2:13" ht="13.5" thickBot="1" x14ac:dyDescent="0.25">
      <c r="B231" s="584"/>
      <c r="C231" s="585"/>
      <c r="D231" s="124"/>
      <c r="E231" s="125"/>
      <c r="F231" s="126"/>
      <c r="G231" s="126"/>
      <c r="H231" s="25">
        <f t="shared" si="5"/>
        <v>0</v>
      </c>
      <c r="I231" s="37"/>
      <c r="J231" s="40"/>
      <c r="L231" s="121"/>
      <c r="M231" s="175"/>
    </row>
    <row r="232" spans="2:13" ht="13.5" hidden="1" thickBot="1" x14ac:dyDescent="0.25">
      <c r="B232" s="584"/>
      <c r="C232" s="585"/>
      <c r="D232" s="124"/>
      <c r="E232" s="125"/>
      <c r="F232" s="126"/>
      <c r="G232" s="126"/>
      <c r="H232" s="25">
        <f t="shared" si="5"/>
        <v>0</v>
      </c>
      <c r="I232" s="37"/>
      <c r="J232" s="40"/>
      <c r="L232" s="121"/>
      <c r="M232" s="175"/>
    </row>
    <row r="233" spans="2:13" ht="13.5" hidden="1" thickBot="1" x14ac:dyDescent="0.25">
      <c r="B233" s="584"/>
      <c r="C233" s="585"/>
      <c r="D233" s="124"/>
      <c r="E233" s="125"/>
      <c r="F233" s="126"/>
      <c r="G233" s="126"/>
      <c r="H233" s="25">
        <f t="shared" si="5"/>
        <v>0</v>
      </c>
      <c r="I233" s="37"/>
      <c r="J233" s="40"/>
      <c r="L233" s="121"/>
      <c r="M233" s="175"/>
    </row>
    <row r="234" spans="2:13" ht="13.5" thickBot="1" x14ac:dyDescent="0.25">
      <c r="B234" s="586"/>
      <c r="C234" s="587"/>
      <c r="D234" s="130"/>
      <c r="E234" s="131"/>
      <c r="F234" s="132"/>
      <c r="G234" s="132"/>
      <c r="H234" s="34">
        <f t="shared" si="5"/>
        <v>0</v>
      </c>
      <c r="I234" s="576">
        <f>SUM(H230:H234)</f>
        <v>0</v>
      </c>
      <c r="J234" s="577"/>
      <c r="L234" s="121"/>
      <c r="M234" s="175"/>
    </row>
    <row r="235" spans="2:13" x14ac:dyDescent="0.2">
      <c r="B235" s="582" t="s">
        <v>11</v>
      </c>
      <c r="C235" s="583"/>
      <c r="D235" s="139"/>
      <c r="E235" s="141"/>
      <c r="F235" s="140"/>
      <c r="G235" s="140"/>
      <c r="H235" s="25">
        <f t="shared" si="5"/>
        <v>0</v>
      </c>
      <c r="I235" s="37"/>
      <c r="J235" s="40"/>
      <c r="L235" s="121"/>
      <c r="M235" s="175"/>
    </row>
    <row r="236" spans="2:13" ht="13.5" thickBot="1" x14ac:dyDescent="0.25">
      <c r="B236" s="584"/>
      <c r="C236" s="585"/>
      <c r="D236" s="139"/>
      <c r="E236" s="141"/>
      <c r="F236" s="140"/>
      <c r="G236" s="140"/>
      <c r="H236" s="25">
        <f t="shared" si="5"/>
        <v>0</v>
      </c>
      <c r="I236" s="37"/>
      <c r="J236" s="40"/>
      <c r="L236" s="121"/>
      <c r="M236" s="175"/>
    </row>
    <row r="237" spans="2:13" ht="13.5" hidden="1" thickBot="1" x14ac:dyDescent="0.25">
      <c r="B237" s="584"/>
      <c r="C237" s="585"/>
      <c r="D237" s="139"/>
      <c r="E237" s="141"/>
      <c r="F237" s="140"/>
      <c r="G237" s="140"/>
      <c r="H237" s="25">
        <f t="shared" si="5"/>
        <v>0</v>
      </c>
      <c r="I237" s="37"/>
      <c r="J237" s="40"/>
      <c r="L237" s="121"/>
      <c r="M237" s="175"/>
    </row>
    <row r="238" spans="2:13" ht="13.5" hidden="1" thickBot="1" x14ac:dyDescent="0.25">
      <c r="B238" s="584"/>
      <c r="C238" s="585"/>
      <c r="D238" s="139"/>
      <c r="E238" s="141"/>
      <c r="F238" s="140"/>
      <c r="G238" s="140"/>
      <c r="H238" s="25">
        <f t="shared" si="5"/>
        <v>0</v>
      </c>
      <c r="I238" s="37"/>
      <c r="J238" s="40"/>
      <c r="L238" s="121"/>
      <c r="M238" s="175"/>
    </row>
    <row r="239" spans="2:13" ht="13.5" hidden="1" thickBot="1" x14ac:dyDescent="0.25">
      <c r="B239" s="584"/>
      <c r="C239" s="585"/>
      <c r="D239" s="136"/>
      <c r="E239" s="141"/>
      <c r="F239" s="138"/>
      <c r="G239" s="138"/>
      <c r="H239" s="174">
        <f t="shared" si="5"/>
        <v>0</v>
      </c>
      <c r="I239" s="37"/>
      <c r="J239" s="40"/>
      <c r="L239" s="121"/>
      <c r="M239" s="175"/>
    </row>
    <row r="240" spans="2:13" ht="13.5" hidden="1" thickBot="1" x14ac:dyDescent="0.25">
      <c r="B240" s="584"/>
      <c r="C240" s="585"/>
      <c r="D240" s="136"/>
      <c r="E240" s="137"/>
      <c r="F240" s="138"/>
      <c r="G240" s="138"/>
      <c r="H240" s="174">
        <f t="shared" si="5"/>
        <v>0</v>
      </c>
      <c r="I240" s="37"/>
      <c r="J240" s="40"/>
      <c r="L240" s="121"/>
      <c r="M240" s="175"/>
    </row>
    <row r="241" spans="2:13" ht="13.5" hidden="1" thickBot="1" x14ac:dyDescent="0.25">
      <c r="B241" s="584"/>
      <c r="C241" s="585"/>
      <c r="D241" s="136"/>
      <c r="E241" s="137"/>
      <c r="F241" s="138"/>
      <c r="G241" s="138"/>
      <c r="H241" s="174">
        <f t="shared" si="5"/>
        <v>0</v>
      </c>
      <c r="I241" s="37"/>
      <c r="J241" s="40"/>
      <c r="L241" s="121"/>
      <c r="M241" s="175"/>
    </row>
    <row r="242" spans="2:13" ht="13.5" hidden="1" thickBot="1" x14ac:dyDescent="0.25">
      <c r="B242" s="584"/>
      <c r="C242" s="585"/>
      <c r="D242" s="136"/>
      <c r="E242" s="137"/>
      <c r="F242" s="138"/>
      <c r="G242" s="138"/>
      <c r="H242" s="174">
        <f>F242*G242</f>
        <v>0</v>
      </c>
      <c r="I242" s="37"/>
      <c r="J242" s="40"/>
      <c r="L242" s="121"/>
      <c r="M242" s="175"/>
    </row>
    <row r="243" spans="2:13" ht="13.5" thickBot="1" x14ac:dyDescent="0.25">
      <c r="B243" s="586"/>
      <c r="C243" s="587"/>
      <c r="D243" s="142"/>
      <c r="E243" s="143"/>
      <c r="F243" s="144"/>
      <c r="G243" s="144"/>
      <c r="H243" s="34">
        <f t="shared" si="5"/>
        <v>0</v>
      </c>
      <c r="I243" s="576">
        <f>SUM(H235:H243)</f>
        <v>0</v>
      </c>
      <c r="J243" s="577"/>
      <c r="L243" s="121"/>
      <c r="M243" s="175"/>
    </row>
    <row r="244" spans="2:13" x14ac:dyDescent="0.2">
      <c r="B244" s="588" t="s">
        <v>0</v>
      </c>
      <c r="C244" s="589"/>
      <c r="D244" s="127"/>
      <c r="E244" s="128"/>
      <c r="F244" s="129"/>
      <c r="G244" s="129"/>
      <c r="H244" s="33">
        <f t="shared" si="5"/>
        <v>0</v>
      </c>
      <c r="I244" s="37"/>
      <c r="J244" s="40"/>
      <c r="L244" s="121"/>
      <c r="M244" s="175"/>
    </row>
    <row r="245" spans="2:13" ht="13.5" thickBot="1" x14ac:dyDescent="0.25">
      <c r="B245" s="584"/>
      <c r="C245" s="585"/>
      <c r="D245" s="124"/>
      <c r="E245" s="125"/>
      <c r="F245" s="126"/>
      <c r="G245" s="126"/>
      <c r="H245" s="25">
        <f t="shared" si="5"/>
        <v>0</v>
      </c>
      <c r="I245" s="37"/>
      <c r="J245" s="40"/>
      <c r="L245" s="121"/>
      <c r="M245" s="175"/>
    </row>
    <row r="246" spans="2:13" ht="13.5" thickBot="1" x14ac:dyDescent="0.25">
      <c r="B246" s="586"/>
      <c r="C246" s="587"/>
      <c r="D246" s="130"/>
      <c r="E246" s="131"/>
      <c r="F246" s="132"/>
      <c r="G246" s="132"/>
      <c r="H246" s="34">
        <f t="shared" si="5"/>
        <v>0</v>
      </c>
      <c r="I246" s="576">
        <f>SUM(H244:H246)</f>
        <v>0</v>
      </c>
      <c r="J246" s="577"/>
      <c r="L246" s="121"/>
      <c r="M246" s="175"/>
    </row>
    <row r="247" spans="2:13" x14ac:dyDescent="0.2">
      <c r="B247" s="590" t="s">
        <v>4</v>
      </c>
      <c r="C247" s="591"/>
      <c r="D247" s="145"/>
      <c r="E247" s="146"/>
      <c r="F247" s="147"/>
      <c r="G247" s="147"/>
      <c r="H247" s="33">
        <f t="shared" si="5"/>
        <v>0</v>
      </c>
      <c r="I247" s="23"/>
      <c r="J247" s="24"/>
      <c r="L247" s="121"/>
      <c r="M247" s="175"/>
    </row>
    <row r="248" spans="2:13" ht="13.5" thickBot="1" x14ac:dyDescent="0.25">
      <c r="B248" s="592"/>
      <c r="C248" s="593"/>
      <c r="D248" s="139"/>
      <c r="E248" s="141"/>
      <c r="F248" s="140"/>
      <c r="G248" s="140"/>
      <c r="H248" s="25">
        <f>F248*G248</f>
        <v>0</v>
      </c>
      <c r="I248" s="23"/>
      <c r="J248" s="24"/>
      <c r="L248" s="121"/>
      <c r="M248" s="175"/>
    </row>
    <row r="249" spans="2:13" ht="13.5" thickBot="1" x14ac:dyDescent="0.25">
      <c r="B249" s="594"/>
      <c r="C249" s="595"/>
      <c r="D249" s="142"/>
      <c r="E249" s="143"/>
      <c r="F249" s="144"/>
      <c r="G249" s="144"/>
      <c r="H249" s="34">
        <f>F249*G249</f>
        <v>0</v>
      </c>
      <c r="I249" s="576">
        <f>SUM(H247:H249)</f>
        <v>0</v>
      </c>
      <c r="J249" s="577"/>
      <c r="L249" s="121"/>
      <c r="M249" s="175"/>
    </row>
    <row r="250" spans="2:13" ht="13.5" thickBot="1" x14ac:dyDescent="0.25">
      <c r="F250" s="38"/>
      <c r="H250" s="37"/>
      <c r="I250" s="37"/>
      <c r="J250" s="40"/>
      <c r="L250" s="121"/>
      <c r="M250" s="175"/>
    </row>
    <row r="251" spans="2:13" ht="13.5" thickBot="1" x14ac:dyDescent="0.25">
      <c r="B251" s="70" t="s">
        <v>22</v>
      </c>
      <c r="C251" s="71"/>
      <c r="D251" s="160"/>
      <c r="E251" s="161"/>
      <c r="F251" s="162"/>
      <c r="G251" s="163"/>
      <c r="H251" s="164">
        <f>SUM(H135:H249)</f>
        <v>0</v>
      </c>
      <c r="I251" s="581">
        <f>SUM(J167+I189+I195+I203+I213+I221+I229+I234+I243+I246+I249)</f>
        <v>0</v>
      </c>
      <c r="J251" s="577"/>
      <c r="L251" s="121"/>
      <c r="M251" s="175"/>
    </row>
    <row r="252" spans="2:13" x14ac:dyDescent="0.2">
      <c r="I252" s="41"/>
      <c r="J252" s="28"/>
    </row>
    <row r="253" spans="2:13" x14ac:dyDescent="0.2">
      <c r="I253" s="41"/>
      <c r="J253" s="28"/>
    </row>
  </sheetData>
  <sheetProtection sheet="1" objects="1" scenarios="1" formatCells="0" formatColumns="0" formatRows="0"/>
  <mergeCells count="49">
    <mergeCell ref="I64:J64"/>
    <mergeCell ref="B3:C3"/>
    <mergeCell ref="B10:B42"/>
    <mergeCell ref="C33:C37"/>
    <mergeCell ref="C38:C42"/>
    <mergeCell ref="B43:C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I121:J121"/>
    <mergeCell ref="B122:C124"/>
    <mergeCell ref="I124:J124"/>
    <mergeCell ref="I126:J126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5">
    <tabColor theme="7" tint="0.39997558519241921"/>
    <pageSetUpPr fitToPage="1"/>
  </sheetPr>
  <dimension ref="B1:W82"/>
  <sheetViews>
    <sheetView showGridLines="0" zoomScale="70" zoomScaleNormal="70" workbookViewId="0">
      <pane ySplit="20" topLeftCell="A49" activePane="bottomLeft" state="frozenSplit"/>
      <selection activeCell="A28" sqref="A28:J28"/>
      <selection pane="bottomLeft" activeCell="H56" sqref="H56"/>
    </sheetView>
  </sheetViews>
  <sheetFormatPr baseColWidth="10" defaultColWidth="9.28515625" defaultRowHeight="12.75" x14ac:dyDescent="0.2"/>
  <cols>
    <col min="1" max="1" width="1.28515625" style="11" customWidth="1"/>
    <col min="2" max="2" width="26.85546875" style="11" customWidth="1"/>
    <col min="3" max="3" width="38.42578125" style="11" customWidth="1"/>
    <col min="4" max="4" width="20.85546875" style="11" customWidth="1"/>
    <col min="5" max="5" width="14.7109375" style="12" customWidth="1"/>
    <col min="6" max="6" width="20.140625" style="11" customWidth="1"/>
    <col min="7" max="8" width="15.7109375" style="11" customWidth="1"/>
    <col min="9" max="9" width="18.42578125" style="11" customWidth="1"/>
    <col min="10" max="10" width="13.7109375" style="11" customWidth="1"/>
    <col min="11" max="11" width="21.7109375" style="11" customWidth="1"/>
    <col min="12" max="12" width="26.140625" style="11" customWidth="1"/>
    <col min="13" max="13" width="13.140625" style="11" customWidth="1"/>
    <col min="14" max="14" width="13.7109375" style="11" customWidth="1"/>
    <col min="15" max="15" width="13.5703125" style="11" customWidth="1"/>
    <col min="16" max="16" width="12.5703125" style="11" customWidth="1"/>
    <col min="17" max="22" width="11.42578125" style="11" customWidth="1"/>
    <col min="23" max="16384" width="9.28515625" style="11"/>
  </cols>
  <sheetData>
    <row r="1" spans="2:15" ht="38.25" customHeight="1" x14ac:dyDescent="0.2">
      <c r="B1" s="630" t="s">
        <v>117</v>
      </c>
      <c r="C1" s="630"/>
      <c r="D1" s="630"/>
      <c r="E1" s="630"/>
    </row>
    <row r="2" spans="2:15" ht="14.25" customHeight="1" x14ac:dyDescent="0.2">
      <c r="B2" s="448" t="s">
        <v>149</v>
      </c>
      <c r="C2" s="632" t="str">
        <f>+Instrucciones!C6</f>
        <v>Proyectos de innovación (bienes privados)</v>
      </c>
      <c r="D2" s="632"/>
      <c r="E2" s="632"/>
      <c r="F2" s="632"/>
      <c r="G2" s="632"/>
      <c r="H2" s="632"/>
      <c r="I2" s="449"/>
      <c r="J2" s="449"/>
      <c r="K2" s="449"/>
    </row>
    <row r="3" spans="2:15" ht="15" customHeight="1" x14ac:dyDescent="0.2">
      <c r="B3" s="448" t="s">
        <v>150</v>
      </c>
      <c r="C3" s="632">
        <f>+Instrucciones!C7</f>
        <v>0</v>
      </c>
      <c r="D3" s="632"/>
      <c r="E3" s="632"/>
      <c r="F3" s="632"/>
      <c r="G3" s="632"/>
      <c r="H3" s="632"/>
      <c r="I3" s="449"/>
      <c r="J3" s="449"/>
      <c r="K3" s="449"/>
    </row>
    <row r="4" spans="2:15" ht="13.5" customHeight="1" x14ac:dyDescent="0.2">
      <c r="F4" s="198"/>
      <c r="G4" s="198"/>
      <c r="H4" s="198"/>
      <c r="I4" s="198"/>
    </row>
    <row r="5" spans="2:15" x14ac:dyDescent="0.2">
      <c r="B5" s="90" t="s">
        <v>50</v>
      </c>
      <c r="C5" s="221"/>
    </row>
    <row r="6" spans="2:15" ht="15.75" customHeight="1" x14ac:dyDescent="0.2">
      <c r="D6" s="222" t="s">
        <v>42</v>
      </c>
      <c r="E6" s="222" t="s">
        <v>49</v>
      </c>
      <c r="F6" s="222" t="s">
        <v>180</v>
      </c>
      <c r="G6" s="222" t="s">
        <v>140</v>
      </c>
      <c r="K6" s="222" t="s">
        <v>42</v>
      </c>
      <c r="L6" s="222" t="s">
        <v>181</v>
      </c>
      <c r="M6" s="222" t="s">
        <v>140</v>
      </c>
    </row>
    <row r="7" spans="2:15" ht="25.5" x14ac:dyDescent="0.2">
      <c r="B7" s="633" t="s">
        <v>46</v>
      </c>
      <c r="C7" s="223" t="s">
        <v>115</v>
      </c>
      <c r="D7" s="347">
        <f>E56</f>
        <v>0</v>
      </c>
      <c r="E7" s="230" t="str">
        <f t="shared" ref="E7:E13" si="0">IF(D7=0,"",D7*100/$D$13)</f>
        <v/>
      </c>
      <c r="F7" s="434" t="s">
        <v>179</v>
      </c>
      <c r="G7" s="225" t="s">
        <v>179</v>
      </c>
      <c r="I7" s="613" t="s">
        <v>136</v>
      </c>
      <c r="J7" s="222" t="s">
        <v>132</v>
      </c>
      <c r="K7" s="347">
        <f>+K56</f>
        <v>0</v>
      </c>
      <c r="L7" s="489" t="str">
        <f>IF(ISERROR(VLOOKUP($C$2&amp;$C$3,CONDICIONES!$A$11:$E$17,5,FALSE)),"Verifique si selecciono las opciones adecuadamente",VLOOKUP($C$2&amp;$C$3,CONDICIONES!$A$11:$E$17,5,FALSE))</f>
        <v>Verifique si selecciono las opciones adecuadamente</v>
      </c>
      <c r="M7" s="225" t="str">
        <f>+IF(ISNUMBER(L7),IF(K7&lt;=L7,"CUMPLE","NO CUMPLE"),"-")</f>
        <v>-</v>
      </c>
      <c r="N7" s="436"/>
    </row>
    <row r="8" spans="2:15" ht="16.5" customHeight="1" x14ac:dyDescent="0.2">
      <c r="B8" s="634"/>
      <c r="C8" s="223" t="s">
        <v>119</v>
      </c>
      <c r="D8" s="347">
        <f>F56</f>
        <v>0</v>
      </c>
      <c r="E8" s="230" t="str">
        <f t="shared" si="0"/>
        <v/>
      </c>
      <c r="F8" s="434" t="s">
        <v>179</v>
      </c>
      <c r="G8" s="225" t="s">
        <v>179</v>
      </c>
      <c r="I8" s="614"/>
      <c r="J8" s="222" t="s">
        <v>133</v>
      </c>
      <c r="K8" s="347">
        <f>+L56</f>
        <v>0</v>
      </c>
      <c r="L8" s="384" t="s">
        <v>179</v>
      </c>
      <c r="M8" s="225" t="s">
        <v>179</v>
      </c>
    </row>
    <row r="9" spans="2:15" ht="16.5" customHeight="1" x14ac:dyDescent="0.2">
      <c r="B9" s="635"/>
      <c r="C9" s="223" t="s">
        <v>116</v>
      </c>
      <c r="D9" s="350">
        <f>D7+D8</f>
        <v>0</v>
      </c>
      <c r="E9" s="433" t="str">
        <f t="shared" si="0"/>
        <v/>
      </c>
      <c r="F9" s="435">
        <v>70</v>
      </c>
      <c r="G9" s="225" t="str">
        <f>+IF(ISNUMBER(E9),IF(E9&lt;=F9,"CUMPLE","NO CUMPLE"),"-")</f>
        <v>-</v>
      </c>
      <c r="I9" s="614"/>
      <c r="J9" s="222" t="s">
        <v>134</v>
      </c>
      <c r="K9" s="347">
        <f>+M56</f>
        <v>0</v>
      </c>
      <c r="L9" s="384" t="s">
        <v>179</v>
      </c>
      <c r="M9" s="225" t="s">
        <v>179</v>
      </c>
    </row>
    <row r="10" spans="2:15" ht="16.5" customHeight="1" x14ac:dyDescent="0.2">
      <c r="B10" s="631" t="s">
        <v>47</v>
      </c>
      <c r="C10" s="223" t="s">
        <v>25</v>
      </c>
      <c r="D10" s="347">
        <f>H56</f>
        <v>0</v>
      </c>
      <c r="E10" s="230" t="str">
        <f t="shared" si="0"/>
        <v/>
      </c>
      <c r="F10" s="435">
        <v>5</v>
      </c>
      <c r="G10" s="225" t="str">
        <f>+IF(ISNUMBER(E10),IF(E10&gt;=F10,"CUMPLE","NO CUMPLE"),"-")</f>
        <v>-</v>
      </c>
      <c r="I10" s="614"/>
      <c r="J10" s="222" t="s">
        <v>135</v>
      </c>
      <c r="K10" s="347">
        <f>+N56</f>
        <v>0</v>
      </c>
      <c r="L10" s="384" t="s">
        <v>179</v>
      </c>
      <c r="M10" s="225" t="s">
        <v>179</v>
      </c>
    </row>
    <row r="11" spans="2:15" ht="25.5" x14ac:dyDescent="0.2">
      <c r="B11" s="631"/>
      <c r="C11" s="223" t="s">
        <v>38</v>
      </c>
      <c r="D11" s="347">
        <f>I56</f>
        <v>0</v>
      </c>
      <c r="E11" s="230" t="str">
        <f t="shared" si="0"/>
        <v/>
      </c>
      <c r="F11" s="434" t="s">
        <v>179</v>
      </c>
      <c r="G11" s="225" t="s">
        <v>179</v>
      </c>
      <c r="I11" s="615"/>
      <c r="J11" s="222" t="s">
        <v>116</v>
      </c>
      <c r="K11" s="30">
        <f>+SUM(K7:K10)</f>
        <v>0</v>
      </c>
      <c r="L11" s="490" t="str">
        <f>IF(ISERROR(VLOOKUP($C$2&amp;$C$3,CONDICIONES!$A$11:$E$17,4,FALSE)),"Verifique si selecciono las opciones adecuadamente",VLOOKUP($C$2&amp;$C$3,CONDICIONES!$A$11:$E$17,4,FALSE))</f>
        <v>Verifique si selecciono las opciones adecuadamente</v>
      </c>
      <c r="M11" s="225" t="str">
        <f>+IF(ISNUMBER(L11),IF(K11&lt;=L11,"CUMPLE","NO CUMPLE"),"-")</f>
        <v>-</v>
      </c>
    </row>
    <row r="12" spans="2:15" ht="16.5" customHeight="1" x14ac:dyDescent="0.2">
      <c r="B12" s="631"/>
      <c r="C12" s="223" t="s">
        <v>48</v>
      </c>
      <c r="D12" s="350">
        <f>D10+D11</f>
        <v>0</v>
      </c>
      <c r="E12" s="432" t="str">
        <f t="shared" si="0"/>
        <v/>
      </c>
      <c r="F12" s="435">
        <v>30</v>
      </c>
      <c r="G12" s="225" t="str">
        <f>+IF(ISNUMBER(E12),IF(E12&gt;=F12,"CUMPLE","NO CUMPLE"),"-")</f>
        <v>-</v>
      </c>
      <c r="K12" s="349"/>
      <c r="L12" s="345"/>
      <c r="M12" s="348"/>
      <c r="N12" s="348"/>
      <c r="O12" s="215"/>
    </row>
    <row r="13" spans="2:15" ht="16.5" customHeight="1" x14ac:dyDescent="0.2">
      <c r="B13" s="631" t="s">
        <v>24</v>
      </c>
      <c r="C13" s="631"/>
      <c r="D13" s="30">
        <f>D12+D9</f>
        <v>0</v>
      </c>
      <c r="E13" s="30" t="str">
        <f t="shared" si="0"/>
        <v/>
      </c>
      <c r="F13" s="159"/>
      <c r="G13" s="159"/>
      <c r="K13" s="349"/>
      <c r="L13" s="345"/>
      <c r="M13" s="348"/>
      <c r="N13" s="348"/>
      <c r="O13" s="217"/>
    </row>
    <row r="14" spans="2:15" ht="7.5" customHeight="1" x14ac:dyDescent="0.2">
      <c r="B14" s="345"/>
      <c r="C14" s="345"/>
      <c r="D14" s="23"/>
      <c r="E14" s="159"/>
      <c r="F14" s="159"/>
      <c r="G14" s="159"/>
      <c r="H14" s="159"/>
      <c r="K14" s="349"/>
      <c r="L14" s="345"/>
      <c r="N14" s="348"/>
      <c r="O14" s="217"/>
    </row>
    <row r="15" spans="2:15" x14ac:dyDescent="0.2">
      <c r="K15" s="617"/>
      <c r="L15" s="617"/>
      <c r="M15" s="23"/>
      <c r="N15" s="159"/>
      <c r="O15" s="216"/>
    </row>
    <row r="16" spans="2:15" x14ac:dyDescent="0.2">
      <c r="B16" s="90" t="s">
        <v>44</v>
      </c>
      <c r="C16" s="41"/>
    </row>
    <row r="17" spans="2:23" ht="6.75" customHeight="1" x14ac:dyDescent="0.2"/>
    <row r="18" spans="2:23" ht="14.25" customHeight="1" x14ac:dyDescent="0.2">
      <c r="B18" s="618" t="s">
        <v>13</v>
      </c>
      <c r="C18" s="618" t="s">
        <v>23</v>
      </c>
      <c r="D18" s="627" t="s">
        <v>39</v>
      </c>
      <c r="E18" s="622" t="s">
        <v>40</v>
      </c>
      <c r="F18" s="623"/>
      <c r="G18" s="624"/>
      <c r="H18" s="622" t="s">
        <v>41</v>
      </c>
      <c r="I18" s="628"/>
      <c r="J18" s="629"/>
      <c r="K18" s="647" t="s">
        <v>137</v>
      </c>
      <c r="L18" s="647"/>
      <c r="M18" s="647"/>
      <c r="N18" s="647"/>
      <c r="O18" s="643" t="s">
        <v>146</v>
      </c>
      <c r="P18" s="644"/>
      <c r="Q18" s="644"/>
      <c r="R18" s="644"/>
      <c r="S18" s="644"/>
      <c r="T18" s="644"/>
      <c r="U18" s="644"/>
      <c r="V18" s="644"/>
      <c r="W18" s="228"/>
    </row>
    <row r="19" spans="2:23" ht="14.25" customHeight="1" x14ac:dyDescent="0.2">
      <c r="B19" s="618"/>
      <c r="C19" s="618"/>
      <c r="D19" s="627"/>
      <c r="E19" s="627" t="s">
        <v>115</v>
      </c>
      <c r="F19" s="627" t="s">
        <v>119</v>
      </c>
      <c r="G19" s="627" t="s">
        <v>24</v>
      </c>
      <c r="H19" s="627" t="s">
        <v>25</v>
      </c>
      <c r="I19" s="627" t="s">
        <v>38</v>
      </c>
      <c r="J19" s="627" t="s">
        <v>24</v>
      </c>
      <c r="K19" s="645" t="s">
        <v>132</v>
      </c>
      <c r="L19" s="645" t="s">
        <v>133</v>
      </c>
      <c r="M19" s="645" t="s">
        <v>134</v>
      </c>
      <c r="N19" s="645" t="s">
        <v>135</v>
      </c>
      <c r="O19" s="640" t="s">
        <v>25</v>
      </c>
      <c r="P19" s="641"/>
      <c r="Q19" s="641"/>
      <c r="R19" s="641"/>
      <c r="S19" s="640" t="s">
        <v>38</v>
      </c>
      <c r="T19" s="641"/>
      <c r="U19" s="641"/>
      <c r="V19" s="642"/>
    </row>
    <row r="20" spans="2:23" ht="25.5" customHeight="1" x14ac:dyDescent="0.2">
      <c r="B20" s="618"/>
      <c r="C20" s="618"/>
      <c r="D20" s="627"/>
      <c r="E20" s="627"/>
      <c r="F20" s="627"/>
      <c r="G20" s="627"/>
      <c r="H20" s="627"/>
      <c r="I20" s="627"/>
      <c r="J20" s="627"/>
      <c r="K20" s="646"/>
      <c r="L20" s="646"/>
      <c r="M20" s="646"/>
      <c r="N20" s="646"/>
      <c r="O20" s="346" t="s">
        <v>132</v>
      </c>
      <c r="P20" s="346" t="s">
        <v>133</v>
      </c>
      <c r="Q20" s="346" t="s">
        <v>134</v>
      </c>
      <c r="R20" s="346" t="s">
        <v>135</v>
      </c>
      <c r="S20" s="346" t="s">
        <v>132</v>
      </c>
      <c r="T20" s="346" t="s">
        <v>133</v>
      </c>
      <c r="U20" s="346" t="s">
        <v>134</v>
      </c>
      <c r="V20" s="346" t="s">
        <v>135</v>
      </c>
    </row>
    <row r="21" spans="2:23" x14ac:dyDescent="0.2">
      <c r="B21" s="637" t="s">
        <v>51</v>
      </c>
      <c r="C21" s="18" t="str">
        <f>'Memoria Aporte FIA al Ejecutor'!C7</f>
        <v>Coordinador Principal: indicar nombre aquí</v>
      </c>
      <c r="D21" s="15">
        <f>G21+J21</f>
        <v>0</v>
      </c>
      <c r="E21" s="13">
        <f>'Aportes FIA Consolidado'!D5</f>
        <v>0</v>
      </c>
      <c r="F21" s="13">
        <f>SUM('Aportes FIA Consolidado'!E5:F5)</f>
        <v>0</v>
      </c>
      <c r="G21" s="177">
        <f>E21+F21</f>
        <v>0</v>
      </c>
      <c r="H21" s="13">
        <f>'Memoria Aporte del Ejecutor'!N11+'Memoria Aporte de Asociado 1'!N11+'Memoria Aporte de Asociado 2'!N11+'Memoria Aporte de Asociado 3'!N11+'Memoria Aporte de Asociado 4'!N11+'Memoria Aporte de Asociado 5'!N11+'Memoria Aporte de Asociado 6'!N11+'Memoria Aporte de Asociado 7'!N11+'Memoria Aporte de Asociado 8'!N11+'Memoria Aporte de Asociado 9'!N11+'Memoria Aporte de Asociado 10'!N11+'Memoria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1" s="13">
        <f>'Memoria Aporte del Ejecutor'!N134+'Memoria Aporte de Asociado 1'!N134+'Memoria Aporte de Asociado 2'!N134+'Memoria Aporte de Asociado 3'!N134+'Memoria Aporte de Asociado 4'!N134+'Memoria Aporte de Asociado 5'!N134+'Memoria Aporte de Asociado 6'!N134+'Memoria Aporte de Asociado 7'!N134+'Memoria Aporte de Asociado 8'!N134+'Memoria Aporte de Asociado 9'!N134+'Memoria Aporte de Asociado 10'!N134+'Memoria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21" s="177">
        <f>H21+I21</f>
        <v>0</v>
      </c>
      <c r="K21" s="199">
        <f>'Memoria Aporte FIA al Ejecutor'!I7+'Memoria Aporte FIA a Asociado 1'!I7+'Memoria Aporte FIA a Asociado 2'!I7</f>
        <v>0</v>
      </c>
      <c r="L21" s="199">
        <f>'Memoria Aporte FIA al Ejecutor'!J7+'Memoria Aporte FIA a Asociado 1'!J7+'Memoria Aporte FIA a Asociado 2'!J7</f>
        <v>0</v>
      </c>
      <c r="M21" s="199">
        <f>'Memoria Aporte FIA al Ejecutor'!K7+'Memoria Aporte FIA a Asociado 1'!K7+'Memoria Aporte FIA a Asociado 2'!K7</f>
        <v>0</v>
      </c>
      <c r="N21" s="199">
        <f>'Memoria Aporte FIA al Ejecutor'!L7+'Memoria Aporte FIA a Asociado 1'!L7+'Memoria Aporte FIA a Asociado 2'!L7</f>
        <v>0</v>
      </c>
      <c r="O21" s="13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P21" s="13">
        <f>'Memoria Aporte del Ejecutor'!J11+'Memoria Aporte de Asociado 1'!J11+'Memoria Aporte de Asociado 2'!J11+'Memoria Aporte de Asociado 3'!J11+'Memoria Aporte de Asociado 4'!J11+'Memoria Aporte de Asociado 5'!J11+'Memoria Aporte de Asociado 6'!J11+'Memoria Aporte de Asociado 7'!J11+'Memoria Aporte de Asociado 8'!J11+'Memoria Aporte de Asociado 9'!J11+'Memoria Aporte de Asociado 10'!J11</f>
        <v>0</v>
      </c>
      <c r="Q21" s="13">
        <f>'Memoria Aporte del Ejecutor'!K11+'Memoria Aporte de Asociado 1'!K11+'Memoria Aporte de Asociado 2'!K11+'Memoria Aporte de Asociado 3'!K11+'Memoria Aporte de Asociado 4'!K11+'Memoria Aporte de Asociado 5'!K11+'Memoria Aporte de Asociado 6'!K11+'Memoria Aporte de Asociado 7'!K11+'Memoria Aporte de Asociado 8'!K11+'Memoria Aporte de Asociado 9'!K11+'Memoria Aporte de Asociado 10'!K11</f>
        <v>0</v>
      </c>
      <c r="R21" s="13">
        <f>'Memoria Aporte del Ejecutor'!L11+'Memoria Aporte de Asociado 1'!L11+'Memoria Aporte de Asociado 2'!L11+'Memoria Aporte de Asociado 3'!L11+'Memoria Aporte de Asociado 4'!L11+'Memoria Aporte de Asociado 5'!L11+'Memoria Aporte de Asociado 6'!L11+'Memoria Aporte de Asociado 7'!L11+'Memoria Aporte de Asociado 8'!L11+'Memoria Aporte de Asociado 9'!L11+'Memoria Aporte de Asociado 10'!L11</f>
        <v>0</v>
      </c>
      <c r="S21" s="13">
        <f>'Memoria Aporte del Ejecutor'!I134+'Memoria Aporte de Asociado 1'!I134+'Memoria Aporte de Asociado 2'!I134+'Memoria Aporte de Asociado 3'!I134+'Memoria Aporte de Asociado 4'!I134+'Memoria Aporte de Asociado 5'!I134+'Memoria Aporte de Asociado 6'!I134+'Memoria Aporte de Asociado 7'!I134+'Memoria Aporte de Asociado 8'!I134+'Memoria Aporte de Asociado 9'!I134+'Memoria Aporte de Asociado 10'!I134</f>
        <v>0</v>
      </c>
      <c r="T21" s="13">
        <f>'Memoria Aporte del Ejecutor'!J134+'Memoria Aporte de Asociado 1'!J134+'Memoria Aporte de Asociado 2'!J134+'Memoria Aporte de Asociado 3'!J134+'Memoria Aporte de Asociado 4'!J134+'Memoria Aporte de Asociado 5'!J134+'Memoria Aporte de Asociado 6'!J134+'Memoria Aporte de Asociado 7'!J134+'Memoria Aporte de Asociado 8'!J134+'Memoria Aporte de Asociado 9'!J134+'Memoria Aporte de Asociado 10'!J134</f>
        <v>0</v>
      </c>
      <c r="U21" s="13">
        <f>'Memoria Aporte del Ejecutor'!K134+'Memoria Aporte de Asociado 1'!K134+'Memoria Aporte de Asociado 2'!K134+'Memoria Aporte de Asociado 3'!K134+'Memoria Aporte de Asociado 4'!K134+'Memoria Aporte de Asociado 5'!K134+'Memoria Aporte de Asociado 6'!K134+'Memoria Aporte de Asociado 7'!K134+'Memoria Aporte de Asociado 8'!K134+'Memoria Aporte de Asociado 9'!K134+'Memoria Aporte de Asociado 10'!K134</f>
        <v>0</v>
      </c>
      <c r="V21" s="13">
        <f>'Memoria Aporte del Ejecutor'!L134+'Memoria Aporte de Asociado 1'!L134+'Memoria Aporte de Asociado 2'!L134+'Memoria Aporte de Asociado 3'!L134+'Memoria Aporte de Asociado 4'!L134+'Memoria Aporte de Asociado 5'!L134+'Memoria Aporte de Asociado 6'!L134+'Memoria Aporte de Asociado 7'!L134+'Memoria Aporte de Asociado 8'!L134+'Memoria Aporte de Asociado 9'!L134+'Memoria Aporte de Asociado 10'!L134</f>
        <v>0</v>
      </c>
    </row>
    <row r="22" spans="2:23" x14ac:dyDescent="0.2">
      <c r="B22" s="638"/>
      <c r="C22" s="18" t="str">
        <f>'Memoria Aporte FIA al Ejecutor'!C8</f>
        <v>Coordinador Alterno: indicar nombre aquí</v>
      </c>
      <c r="D22" s="15">
        <f t="shared" ref="D22:D55" si="1">G22+J22</f>
        <v>0</v>
      </c>
      <c r="E22" s="13">
        <f>'Aportes FIA Consolidado'!D6</f>
        <v>0</v>
      </c>
      <c r="F22" s="13">
        <f>SUM('Aportes FIA Consolidado'!E6:F6)</f>
        <v>0</v>
      </c>
      <c r="G22" s="177">
        <f t="shared" ref="G22:G55" si="2">E22+F22</f>
        <v>0</v>
      </c>
      <c r="H22" s="13">
        <f>'Memoria Aporte del Ejecutor'!N12+'Memoria Aporte de Asociado 1'!N12+'Memoria Aporte de Asociado 2'!N12+'Memoria Aporte de Asociado 3'!N12+'Memoria Aporte de Asociado 4'!N12+'Memoria Aporte de Asociado 5'!N12+'Memoria Aporte de Asociado 6'!N12+'Memoria Aporte de Asociado 7'!N12+'Memoria Aporte de Asociado 8'!N12+'Memoria Aporte de Asociado 9'!N12+'Memoria Aporte de Asociado 10'!N12+'Memoria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2" s="13">
        <f>'Memoria Aporte del Ejecutor'!N135+'Memoria Aporte de Asociado 1'!N135+'Memoria Aporte de Asociado 2'!N135+'Memoria Aporte de Asociado 3'!N135+'Memoria Aporte de Asociado 4'!N135+'Memoria Aporte de Asociado 5'!N135+'Memoria Aporte de Asociado 6'!N135+'Memoria Aporte de Asociado 7'!N135+'Memoria Aporte de Asociado 8'!N135+'Memoria Aporte de Asociado 9'!N135+'Memoria Aporte de Asociado 10'!N135+'Memoria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22" s="177">
        <f t="shared" ref="J22:J55" si="3">H22+I22</f>
        <v>0</v>
      </c>
      <c r="K22" s="199">
        <f>'Memoria Aporte FIA al Ejecutor'!I8+'Memoria Aporte FIA a Asociado 1'!I8+'Memoria Aporte FIA a Asociado 2'!I8</f>
        <v>0</v>
      </c>
      <c r="L22" s="199">
        <f>'Memoria Aporte FIA al Ejecutor'!J8+'Memoria Aporte FIA a Asociado 1'!J8+'Memoria Aporte FIA a Asociado 2'!J8</f>
        <v>0</v>
      </c>
      <c r="M22" s="199">
        <f>'Memoria Aporte FIA al Ejecutor'!K8+'Memoria Aporte FIA a Asociado 1'!K8+'Memoria Aporte FIA a Asociado 2'!K8</f>
        <v>0</v>
      </c>
      <c r="N22" s="199">
        <f>'Memoria Aporte FIA al Ejecutor'!L8+'Memoria Aporte FIA a Asociado 1'!L8+'Memoria Aporte FIA a Asociado 2'!L8</f>
        <v>0</v>
      </c>
      <c r="O22" s="13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P22" s="13">
        <f>'Memoria Aporte del Ejecutor'!J12+'Memoria Aporte de Asociado 1'!J12+'Memoria Aporte de Asociado 2'!J12+'Memoria Aporte de Asociado 3'!J12+'Memoria Aporte de Asociado 4'!J12+'Memoria Aporte de Asociado 5'!J12+'Memoria Aporte de Asociado 6'!J12+'Memoria Aporte de Asociado 7'!J12+'Memoria Aporte de Asociado 8'!J12+'Memoria Aporte de Asociado 9'!J12+'Memoria Aporte de Asociado 10'!J12</f>
        <v>0</v>
      </c>
      <c r="Q22" s="13">
        <f>'Memoria Aporte del Ejecutor'!K12+'Memoria Aporte de Asociado 1'!K12+'Memoria Aporte de Asociado 2'!K12+'Memoria Aporte de Asociado 3'!K12+'Memoria Aporte de Asociado 4'!K12+'Memoria Aporte de Asociado 5'!K12+'Memoria Aporte de Asociado 6'!K12+'Memoria Aporte de Asociado 7'!K12+'Memoria Aporte de Asociado 8'!K12+'Memoria Aporte de Asociado 9'!K12+'Memoria Aporte de Asociado 10'!K12</f>
        <v>0</v>
      </c>
      <c r="R22" s="13">
        <f>'Memoria Aporte del Ejecutor'!L12+'Memoria Aporte de Asociado 1'!L12+'Memoria Aporte de Asociado 2'!L12+'Memoria Aporte de Asociado 3'!L12+'Memoria Aporte de Asociado 4'!L12+'Memoria Aporte de Asociado 5'!L12+'Memoria Aporte de Asociado 6'!L12+'Memoria Aporte de Asociado 7'!L12+'Memoria Aporte de Asociado 8'!L12+'Memoria Aporte de Asociado 9'!L12+'Memoria Aporte de Asociado 10'!L12</f>
        <v>0</v>
      </c>
      <c r="S22" s="13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T22" s="13">
        <f>'Memoria Aporte del Ejecutor'!J135+'Memoria Aporte de Asociado 1'!J135+'Memoria Aporte de Asociado 2'!J135+'Memoria Aporte de Asociado 3'!J135+'Memoria Aporte de Asociado 4'!J135+'Memoria Aporte de Asociado 5'!J135+'Memoria Aporte de Asociado 6'!J135+'Memoria Aporte de Asociado 7'!J135+'Memoria Aporte de Asociado 8'!J135+'Memoria Aporte de Asociado 9'!J135+'Memoria Aporte de Asociado 10'!J135</f>
        <v>0</v>
      </c>
      <c r="U22" s="13">
        <f>'Memoria Aporte del Ejecutor'!K135+'Memoria Aporte de Asociado 1'!K135+'Memoria Aporte de Asociado 2'!K135+'Memoria Aporte de Asociado 3'!K135+'Memoria Aporte de Asociado 4'!K135+'Memoria Aporte de Asociado 5'!K135+'Memoria Aporte de Asociado 6'!K135+'Memoria Aporte de Asociado 7'!K135+'Memoria Aporte de Asociado 8'!K135+'Memoria Aporte de Asociado 9'!K135+'Memoria Aporte de Asociado 10'!K135</f>
        <v>0</v>
      </c>
      <c r="V22" s="13">
        <f>'Memoria Aporte del Ejecutor'!L135+'Memoria Aporte de Asociado 1'!L135+'Memoria Aporte de Asociado 2'!L135+'Memoria Aporte de Asociado 3'!L135+'Memoria Aporte de Asociado 4'!L135+'Memoria Aporte de Asociado 5'!L135+'Memoria Aporte de Asociado 6'!L135+'Memoria Aporte de Asociado 7'!L135+'Memoria Aporte de Asociado 8'!L135+'Memoria Aporte de Asociado 9'!L135+'Memoria Aporte de Asociado 10'!L135</f>
        <v>0</v>
      </c>
    </row>
    <row r="23" spans="2:23" x14ac:dyDescent="0.2">
      <c r="B23" s="638"/>
      <c r="C23" s="18" t="str">
        <f>'Memoria Aporte FIA al Ejecutor'!C9</f>
        <v>Equipo Técnico 1: indicar nombre aquí</v>
      </c>
      <c r="D23" s="15">
        <f t="shared" si="1"/>
        <v>0</v>
      </c>
      <c r="E23" s="13">
        <f>'Aportes FIA Consolidado'!D7</f>
        <v>0</v>
      </c>
      <c r="F23" s="13">
        <f>SUM('Aportes FIA Consolidado'!E7:F7)</f>
        <v>0</v>
      </c>
      <c r="G23" s="177">
        <f t="shared" si="2"/>
        <v>0</v>
      </c>
      <c r="H23" s="13">
        <f>'Memoria Aporte del Ejecutor'!N13+'Memoria Aporte de Asociado 1'!N13+'Memoria Aporte de Asociado 2'!N13+'Memoria Aporte de Asociado 3'!N13+'Memoria Aporte de Asociado 4'!N13+'Memoria Aporte de Asociado 5'!N13+'Memoria Aporte de Asociado 6'!N13+'Memoria Aporte de Asociado 7'!N13+'Memoria Aporte de Asociado 8'!N13+'Memoria Aporte de Asociado 9'!N13+'Memoria Aporte de Asociado 10'!N13+'Memoria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3" s="13">
        <f>'Memoria Aporte del Ejecutor'!N136+'Memoria Aporte de Asociado 1'!N136+'Memoria Aporte de Asociado 2'!N136+'Memoria Aporte de Asociado 3'!N136+'Memoria Aporte de Asociado 4'!N136+'Memoria Aporte de Asociado 5'!N136+'Memoria Aporte de Asociado 6'!N136+'Memoria Aporte de Asociado 7'!N136+'Memoria Aporte de Asociado 8'!N136+'Memoria Aporte de Asociado 9'!N1373+'Memoria Aporte de Asociado 10'!N136+'Memoria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23" s="177">
        <f t="shared" si="3"/>
        <v>0</v>
      </c>
      <c r="K23" s="199">
        <f>'Memoria Aporte FIA al Ejecutor'!I9+'Memoria Aporte FIA a Asociado 1'!I9+'Memoria Aporte FIA a Asociado 2'!I9</f>
        <v>0</v>
      </c>
      <c r="L23" s="199">
        <f>'Memoria Aporte FIA al Ejecutor'!J9+'Memoria Aporte FIA a Asociado 1'!J9+'Memoria Aporte FIA a Asociado 2'!J9</f>
        <v>0</v>
      </c>
      <c r="M23" s="199">
        <f>'Memoria Aporte FIA al Ejecutor'!K9+'Memoria Aporte FIA a Asociado 1'!K9+'Memoria Aporte FIA a Asociado 2'!K9</f>
        <v>0</v>
      </c>
      <c r="N23" s="199">
        <f>'Memoria Aporte FIA al Ejecutor'!L9+'Memoria Aporte FIA a Asociado 1'!L9+'Memoria Aporte FIA a Asociado 2'!L9</f>
        <v>0</v>
      </c>
      <c r="O23" s="13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P23" s="13">
        <f>'Memoria Aporte del Ejecutor'!J13+'Memoria Aporte de Asociado 1'!J13+'Memoria Aporte de Asociado 2'!J13+'Memoria Aporte de Asociado 3'!J13+'Memoria Aporte de Asociado 4'!J13+'Memoria Aporte de Asociado 5'!J13+'Memoria Aporte de Asociado 6'!J13+'Memoria Aporte de Asociado 7'!J13+'Memoria Aporte de Asociado 8'!J13+'Memoria Aporte de Asociado 9'!J13+'Memoria Aporte de Asociado 10'!J13</f>
        <v>0</v>
      </c>
      <c r="Q23" s="13">
        <f>'Memoria Aporte del Ejecutor'!K13+'Memoria Aporte de Asociado 1'!K13+'Memoria Aporte de Asociado 2'!K13+'Memoria Aporte de Asociado 3'!K13+'Memoria Aporte de Asociado 4'!K13+'Memoria Aporte de Asociado 5'!K13+'Memoria Aporte de Asociado 6'!K13+'Memoria Aporte de Asociado 7'!K13+'Memoria Aporte de Asociado 8'!K13+'Memoria Aporte de Asociado 9'!K13+'Memoria Aporte de Asociado 10'!K13</f>
        <v>0</v>
      </c>
      <c r="R23" s="13">
        <f>'Memoria Aporte del Ejecutor'!L13+'Memoria Aporte de Asociado 1'!L13+'Memoria Aporte de Asociado 2'!L13+'Memoria Aporte de Asociado 3'!L13+'Memoria Aporte de Asociado 4'!L13+'Memoria Aporte de Asociado 5'!L13+'Memoria Aporte de Asociado 6'!L13+'Memoria Aporte de Asociado 7'!L13+'Memoria Aporte de Asociado 8'!L13+'Memoria Aporte de Asociado 9'!L13+'Memoria Aporte de Asociado 10'!L13</f>
        <v>0</v>
      </c>
      <c r="S23" s="13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T23" s="13">
        <f>'Memoria Aporte del Ejecutor'!J136+'Memoria Aporte de Asociado 1'!J136+'Memoria Aporte de Asociado 2'!J136+'Memoria Aporte de Asociado 3'!J136+'Memoria Aporte de Asociado 4'!J136+'Memoria Aporte de Asociado 5'!J136+'Memoria Aporte de Asociado 6'!J136+'Memoria Aporte de Asociado 7'!J136+'Memoria Aporte de Asociado 8'!J136+'Memoria Aporte de Asociado 9'!J136+'Memoria Aporte de Asociado 10'!J136</f>
        <v>0</v>
      </c>
      <c r="U23" s="13">
        <f>'Memoria Aporte del Ejecutor'!K136+'Memoria Aporte de Asociado 1'!K136+'Memoria Aporte de Asociado 2'!K136+'Memoria Aporte de Asociado 3'!K136+'Memoria Aporte de Asociado 4'!K136+'Memoria Aporte de Asociado 5'!K136+'Memoria Aporte de Asociado 6'!K136+'Memoria Aporte de Asociado 7'!K136+'Memoria Aporte de Asociado 8'!K136+'Memoria Aporte de Asociado 9'!K136+'Memoria Aporte de Asociado 10'!K136</f>
        <v>0</v>
      </c>
      <c r="V23" s="13">
        <f>'Memoria Aporte del Ejecutor'!L136+'Memoria Aporte de Asociado 1'!L136+'Memoria Aporte de Asociado 2'!L136+'Memoria Aporte de Asociado 3'!L136+'Memoria Aporte de Asociado 4'!L136+'Memoria Aporte de Asociado 5'!L136+'Memoria Aporte de Asociado 6'!L136+'Memoria Aporte de Asociado 7'!L136+'Memoria Aporte de Asociado 8'!L136+'Memoria Aporte de Asociado 9'!L136+'Memoria Aporte de Asociado 10'!L136</f>
        <v>0</v>
      </c>
    </row>
    <row r="24" spans="2:23" ht="15.6" customHeight="1" x14ac:dyDescent="0.2">
      <c r="B24" s="638"/>
      <c r="C24" s="18" t="str">
        <f>'Memoria Aporte FIA al Ejecutor'!C10</f>
        <v>Equipo Técnico 2: indicar nombre aquí</v>
      </c>
      <c r="D24" s="15">
        <f t="shared" si="1"/>
        <v>0</v>
      </c>
      <c r="E24" s="13">
        <f>'Aportes FIA Consolidado'!D8</f>
        <v>0</v>
      </c>
      <c r="F24" s="13">
        <f>SUM('Aportes FIA Consolidado'!E8:F8)</f>
        <v>0</v>
      </c>
      <c r="G24" s="177">
        <f>E24+F24</f>
        <v>0</v>
      </c>
      <c r="H24" s="13">
        <f>'Memoria Aporte del Ejecutor'!N14+'Memoria Aporte de Asociado 1'!N14+'Memoria Aporte de Asociado 2'!N14+'Memoria Aporte de Asociado 3'!N14+'Memoria Aporte de Asociado 4'!N14+'Memoria Aporte de Asociado 5'!N14+'Memoria Aporte de Asociado 6'!N14+'Memoria Aporte de Asociado 7'!N14+'Memoria Aporte de Asociado 8'!N14+'Memoria Aporte de Asociado 9'!N14+'Memoria Aporte de Asociado 10'!N14+'Memoria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4" s="13">
        <f>'Memoria Aporte del Ejecutor'!N137+'Memoria Aporte de Asociado 1'!N137+'Memoria Aporte de Asociado 2'!N137+'Memoria Aporte de Asociado 3'!N137+'Memoria Aporte de Asociado 4'!N137+'Memoria Aporte de Asociado 5'!N137+'Memoria Aporte de Asociado 6'!N137+'Memoria Aporte de Asociado 7'!N137+'Memoria Aporte de Asociado 8'!N137+'Memoria Aporte de Asociado 9'!N137+'Memoria Aporte de Asociado 10'!N137+'Memoria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24" s="177">
        <f t="shared" si="3"/>
        <v>0</v>
      </c>
      <c r="K24" s="199">
        <f>'Memoria Aporte FIA al Ejecutor'!I10+'Memoria Aporte FIA a Asociado 1'!I10+'Memoria Aporte FIA a Asociado 2'!I10</f>
        <v>0</v>
      </c>
      <c r="L24" s="199">
        <f>'Memoria Aporte FIA al Ejecutor'!J10+'Memoria Aporte FIA a Asociado 1'!J10+'Memoria Aporte FIA a Asociado 2'!J10</f>
        <v>0</v>
      </c>
      <c r="M24" s="199">
        <f>'Memoria Aporte FIA al Ejecutor'!K10+'Memoria Aporte FIA a Asociado 1'!K10+'Memoria Aporte FIA a Asociado 2'!K10</f>
        <v>0</v>
      </c>
      <c r="N24" s="199">
        <f>'Memoria Aporte FIA al Ejecutor'!L10+'Memoria Aporte FIA a Asociado 1'!L10+'Memoria Aporte FIA a Asociado 2'!L10</f>
        <v>0</v>
      </c>
      <c r="O24" s="13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P24" s="13">
        <f>'Memoria Aporte del Ejecutor'!J14+'Memoria Aporte de Asociado 1'!J14+'Memoria Aporte de Asociado 2'!J14+'Memoria Aporte de Asociado 3'!J14+'Memoria Aporte de Asociado 4'!J14+'Memoria Aporte de Asociado 5'!J14+'Memoria Aporte de Asociado 6'!J14+'Memoria Aporte de Asociado 7'!J14+'Memoria Aporte de Asociado 8'!J14+'Memoria Aporte de Asociado 9'!J14+'Memoria Aporte de Asociado 10'!J14</f>
        <v>0</v>
      </c>
      <c r="Q24" s="13">
        <f>'Memoria Aporte del Ejecutor'!K14+'Memoria Aporte de Asociado 1'!K14+'Memoria Aporte de Asociado 2'!K14+'Memoria Aporte de Asociado 3'!K14+'Memoria Aporte de Asociado 4'!K14+'Memoria Aporte de Asociado 5'!K14+'Memoria Aporte de Asociado 6'!K14+'Memoria Aporte de Asociado 7'!K14+'Memoria Aporte de Asociado 8'!K14+'Memoria Aporte de Asociado 9'!K14+'Memoria Aporte de Asociado 10'!K14</f>
        <v>0</v>
      </c>
      <c r="R24" s="13">
        <f>'Memoria Aporte del Ejecutor'!L14+'Memoria Aporte de Asociado 1'!L14+'Memoria Aporte de Asociado 2'!L14+'Memoria Aporte de Asociado 3'!L14+'Memoria Aporte de Asociado 4'!L14+'Memoria Aporte de Asociado 5'!L14+'Memoria Aporte de Asociado 6'!L14+'Memoria Aporte de Asociado 7'!L14+'Memoria Aporte de Asociado 8'!L14+'Memoria Aporte de Asociado 9'!L14+'Memoria Aporte de Asociado 10'!L14</f>
        <v>0</v>
      </c>
      <c r="S24" s="13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T24" s="13">
        <f>'Memoria Aporte del Ejecutor'!J137+'Memoria Aporte de Asociado 1'!J137+'Memoria Aporte de Asociado 2'!J137+'Memoria Aporte de Asociado 3'!J137+'Memoria Aporte de Asociado 4'!J137+'Memoria Aporte de Asociado 5'!J137+'Memoria Aporte de Asociado 6'!J137+'Memoria Aporte de Asociado 7'!J137+'Memoria Aporte de Asociado 8'!J137+'Memoria Aporte de Asociado 9'!J137+'Memoria Aporte de Asociado 10'!J137</f>
        <v>0</v>
      </c>
      <c r="U24" s="13">
        <f>'Memoria Aporte del Ejecutor'!K137+'Memoria Aporte de Asociado 1'!K137+'Memoria Aporte de Asociado 2'!K137+'Memoria Aporte de Asociado 3'!K137+'Memoria Aporte de Asociado 4'!K137+'Memoria Aporte de Asociado 5'!K137+'Memoria Aporte de Asociado 6'!K137+'Memoria Aporte de Asociado 7'!K137+'Memoria Aporte de Asociado 8'!K137+'Memoria Aporte de Asociado 9'!K137+'Memoria Aporte de Asociado 10'!K137</f>
        <v>0</v>
      </c>
      <c r="V24" s="13">
        <f>'Memoria Aporte del Ejecutor'!L137+'Memoria Aporte de Asociado 1'!L137+'Memoria Aporte de Asociado 2'!L137+'Memoria Aporte de Asociado 3'!L137+'Memoria Aporte de Asociado 4'!L137+'Memoria Aporte de Asociado 5'!L137+'Memoria Aporte de Asociado 6'!L137+'Memoria Aporte de Asociado 7'!L137+'Memoria Aporte de Asociado 8'!L137+'Memoria Aporte de Asociado 9'!L137+'Memoria Aporte de Asociado 10'!L137</f>
        <v>0</v>
      </c>
    </row>
    <row r="25" spans="2:23" x14ac:dyDescent="0.2">
      <c r="B25" s="638"/>
      <c r="C25" s="18" t="str">
        <f>'Memoria Aporte FIA al Ejecutor'!C11</f>
        <v>Equipo Técnico 3: indicar nombre aquí</v>
      </c>
      <c r="D25" s="15">
        <f>G25+J25</f>
        <v>0</v>
      </c>
      <c r="E25" s="13">
        <f>'Aportes FIA Consolidado'!D9</f>
        <v>0</v>
      </c>
      <c r="F25" s="13">
        <f>SUM('Aportes FIA Consolidado'!E9:F9)</f>
        <v>0</v>
      </c>
      <c r="G25" s="177">
        <f t="shared" si="2"/>
        <v>0</v>
      </c>
      <c r="H25" s="13">
        <f>'Memoria Aporte del Ejecutor'!N15+'Memoria Aporte de Asociado 1'!N15+'Memoria Aporte de Asociado 2'!N15+'Memoria Aporte de Asociado 3'!N15+'Memoria Aporte de Asociado 4'!N15+'Memoria Aporte de Asociado 5'!N15+'Memoria Aporte de Asociado 6'!N15+'Memoria Aporte de Asociado 7'!N15+'Memoria Aporte de Asociado 8'!N15+'Memoria Aporte de Asociado 9'!N15+'Memoria Aporte de Asociado 10'!N15+'Memoria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5" s="13">
        <f>'Memoria Aporte del Ejecutor'!N138+'Memoria Aporte de Asociado 1'!N138+'Memoria Aporte de Asociado 2'!N138+'Memoria Aporte de Asociado 3'!N138+'Memoria Aporte de Asociado 4'!N138+'Memoria Aporte de Asociado 5'!N138+'Memoria Aporte de Asociado 6'!N138+'Memoria Aporte de Asociado 7'!N138+'Memoria Aporte de Asociado 8'!N138+'Memoria Aporte de Asociado 9'!N138+'Memoria Aporte de Asociado 10'!N138+'Memoria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25" s="177">
        <f t="shared" si="3"/>
        <v>0</v>
      </c>
      <c r="K25" s="199">
        <f>'Memoria Aporte FIA al Ejecutor'!I11+'Memoria Aporte FIA a Asociado 1'!I11+'Memoria Aporte FIA a Asociado 2'!I11</f>
        <v>0</v>
      </c>
      <c r="L25" s="199">
        <f>'Memoria Aporte FIA al Ejecutor'!J11+'Memoria Aporte FIA a Asociado 1'!J11+'Memoria Aporte FIA a Asociado 2'!J11</f>
        <v>0</v>
      </c>
      <c r="M25" s="199">
        <f>'Memoria Aporte FIA al Ejecutor'!K11+'Memoria Aporte FIA a Asociado 1'!K11+'Memoria Aporte FIA a Asociado 2'!K11</f>
        <v>0</v>
      </c>
      <c r="N25" s="199">
        <f>'Memoria Aporte FIA al Ejecutor'!L11+'Memoria Aporte FIA a Asociado 1'!L11+'Memoria Aporte FIA a Asociado 2'!L11</f>
        <v>0</v>
      </c>
      <c r="O25" s="13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P25" s="13">
        <f>'Memoria Aporte del Ejecutor'!J15+'Memoria Aporte de Asociado 1'!J15+'Memoria Aporte de Asociado 2'!J15+'Memoria Aporte de Asociado 3'!J15+'Memoria Aporte de Asociado 4'!J15+'Memoria Aporte de Asociado 5'!J15+'Memoria Aporte de Asociado 6'!J15+'Memoria Aporte de Asociado 7'!J15+'Memoria Aporte de Asociado 8'!J15+'Memoria Aporte de Asociado 9'!J15+'Memoria Aporte de Asociado 10'!J15</f>
        <v>0</v>
      </c>
      <c r="Q25" s="13">
        <f>'Memoria Aporte del Ejecutor'!K15+'Memoria Aporte de Asociado 1'!K15+'Memoria Aporte de Asociado 2'!K15+'Memoria Aporte de Asociado 3'!K15+'Memoria Aporte de Asociado 4'!K15+'Memoria Aporte de Asociado 5'!K15+'Memoria Aporte de Asociado 6'!K15+'Memoria Aporte de Asociado 7'!K15+'Memoria Aporte de Asociado 8'!K15+'Memoria Aporte de Asociado 9'!K15+'Memoria Aporte de Asociado 10'!K15</f>
        <v>0</v>
      </c>
      <c r="R25" s="13">
        <f>'Memoria Aporte del Ejecutor'!L15+'Memoria Aporte de Asociado 1'!L15+'Memoria Aporte de Asociado 2'!L15+'Memoria Aporte de Asociado 3'!L15+'Memoria Aporte de Asociado 4'!L15+'Memoria Aporte de Asociado 5'!L15+'Memoria Aporte de Asociado 6'!L15+'Memoria Aporte de Asociado 7'!L15+'Memoria Aporte de Asociado 8'!L15+'Memoria Aporte de Asociado 9'!L15+'Memoria Aporte de Asociado 10'!L15</f>
        <v>0</v>
      </c>
      <c r="S25" s="13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T25" s="13">
        <f>'Memoria Aporte del Ejecutor'!J138+'Memoria Aporte de Asociado 1'!J138+'Memoria Aporte de Asociado 2'!J138+'Memoria Aporte de Asociado 3'!J138+'Memoria Aporte de Asociado 4'!J138+'Memoria Aporte de Asociado 5'!J138+'Memoria Aporte de Asociado 6'!J138+'Memoria Aporte de Asociado 7'!J138+'Memoria Aporte de Asociado 8'!J138+'Memoria Aporte de Asociado 9'!J138+'Memoria Aporte de Asociado 10'!J138</f>
        <v>0</v>
      </c>
      <c r="U25" s="13">
        <f>'Memoria Aporte del Ejecutor'!K138+'Memoria Aporte de Asociado 1'!K138+'Memoria Aporte de Asociado 2'!K138+'Memoria Aporte de Asociado 3'!K138+'Memoria Aporte de Asociado 4'!K138+'Memoria Aporte de Asociado 5'!K138+'Memoria Aporte de Asociado 6'!K138+'Memoria Aporte de Asociado 7'!K138+'Memoria Aporte de Asociado 8'!K138+'Memoria Aporte de Asociado 9'!K138+'Memoria Aporte de Asociado 10'!K138</f>
        <v>0</v>
      </c>
      <c r="V25" s="13">
        <f>'Memoria Aporte del Ejecutor'!L138+'Memoria Aporte de Asociado 1'!L138+'Memoria Aporte de Asociado 2'!L138+'Memoria Aporte de Asociado 3'!L138+'Memoria Aporte de Asociado 4'!L138+'Memoria Aporte de Asociado 5'!L138+'Memoria Aporte de Asociado 6'!L138+'Memoria Aporte de Asociado 7'!L138+'Memoria Aporte de Asociado 8'!L138+'Memoria Aporte de Asociado 9'!L138+'Memoria Aporte de Asociado 10'!L138</f>
        <v>0</v>
      </c>
    </row>
    <row r="26" spans="2:23" x14ac:dyDescent="0.2">
      <c r="B26" s="638"/>
      <c r="C26" s="18" t="str">
        <f>'Memoria Aporte FIA al Ejecutor'!C12</f>
        <v>Equipo Técnico 4: indicar nombre aquí</v>
      </c>
      <c r="D26" s="15">
        <f t="shared" si="1"/>
        <v>0</v>
      </c>
      <c r="E26" s="13">
        <f>'Aportes FIA Consolidado'!D10</f>
        <v>0</v>
      </c>
      <c r="F26" s="13">
        <f>SUM('Aportes FIA Consolidado'!E10:F10)</f>
        <v>0</v>
      </c>
      <c r="G26" s="177">
        <f t="shared" si="2"/>
        <v>0</v>
      </c>
      <c r="H26" s="13">
        <f>'Memoria Aporte del Ejecutor'!N16+'Memoria Aporte de Asociado 1'!N16+'Memoria Aporte de Asociado 2'!N16+'Memoria Aporte de Asociado 3'!N16+'Memoria Aporte de Asociado 4'!N16+'Memoria Aporte de Asociado 5'!N16+'Memoria Aporte de Asociado 6'!N16+'Memoria Aporte de Asociado 7'!N16+'Memoria Aporte de Asociado 8'!N16+'Memoria Aporte de Asociado 9'!N16+'Memoria Aporte de Asociado 10'!N16+'Memoria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6" s="13">
        <f>'Memoria Aporte del Ejecutor'!N139+'Memoria Aporte de Asociado 1'!N139+'Memoria Aporte de Asociado 2'!N139+'Memoria Aporte de Asociado 3'!N139+'Memoria Aporte de Asociado 4'!N139+'Memoria Aporte de Asociado 5'!N139+'Memoria Aporte de Asociado 6'!N139+'Memoria Aporte de Asociado 7'!N139+'Memoria Aporte de Asociado 8'!N139+'Memoria Aporte de Asociado 9'!N139+'Memoria Aporte de Asociado 10'!N139+'Memoria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26" s="177">
        <f t="shared" si="3"/>
        <v>0</v>
      </c>
      <c r="K26" s="199">
        <f>'Memoria Aporte FIA al Ejecutor'!I12+'Memoria Aporte FIA a Asociado 1'!I12+'Memoria Aporte FIA a Asociado 2'!I12</f>
        <v>0</v>
      </c>
      <c r="L26" s="199">
        <f>'Memoria Aporte FIA al Ejecutor'!J12+'Memoria Aporte FIA a Asociado 1'!J12+'Memoria Aporte FIA a Asociado 2'!J12</f>
        <v>0</v>
      </c>
      <c r="M26" s="199">
        <f>'Memoria Aporte FIA al Ejecutor'!K12+'Memoria Aporte FIA a Asociado 1'!K12+'Memoria Aporte FIA a Asociado 2'!K12</f>
        <v>0</v>
      </c>
      <c r="N26" s="199">
        <f>'Memoria Aporte FIA al Ejecutor'!L12+'Memoria Aporte FIA a Asociado 1'!L12+'Memoria Aporte FIA a Asociado 2'!L12</f>
        <v>0</v>
      </c>
      <c r="O26" s="13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P26" s="13">
        <f>'Memoria Aporte del Ejecutor'!J16+'Memoria Aporte de Asociado 1'!J16+'Memoria Aporte de Asociado 2'!J16+'Memoria Aporte de Asociado 3'!J16+'Memoria Aporte de Asociado 4'!J16+'Memoria Aporte de Asociado 5'!J16+'Memoria Aporte de Asociado 6'!J16+'Memoria Aporte de Asociado 7'!J16+'Memoria Aporte de Asociado 8'!J16+'Memoria Aporte de Asociado 9'!J16+'Memoria Aporte de Asociado 10'!J16</f>
        <v>0</v>
      </c>
      <c r="Q26" s="13">
        <f>'Memoria Aporte del Ejecutor'!K16+'Memoria Aporte de Asociado 1'!K16+'Memoria Aporte de Asociado 2'!K16+'Memoria Aporte de Asociado 3'!K16+'Memoria Aporte de Asociado 4'!K16+'Memoria Aporte de Asociado 5'!K16+'Memoria Aporte de Asociado 6'!K16+'Memoria Aporte de Asociado 7'!K16+'Memoria Aporte de Asociado 8'!K16+'Memoria Aporte de Asociado 9'!K16+'Memoria Aporte de Asociado 10'!K16</f>
        <v>0</v>
      </c>
      <c r="R26" s="13">
        <f>'Memoria Aporte del Ejecutor'!L16+'Memoria Aporte de Asociado 1'!L16+'Memoria Aporte de Asociado 2'!L16+'Memoria Aporte de Asociado 3'!L16+'Memoria Aporte de Asociado 4'!L16+'Memoria Aporte de Asociado 5'!L16+'Memoria Aporte de Asociado 6'!L16+'Memoria Aporte de Asociado 7'!L16+'Memoria Aporte de Asociado 8'!L16+'Memoria Aporte de Asociado 9'!L16+'Memoria Aporte de Asociado 10'!L16</f>
        <v>0</v>
      </c>
      <c r="S26" s="13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T26" s="13">
        <f>'Memoria Aporte del Ejecutor'!J139+'Memoria Aporte de Asociado 1'!J139+'Memoria Aporte de Asociado 2'!J139+'Memoria Aporte de Asociado 3'!J139+'Memoria Aporte de Asociado 4'!J139+'Memoria Aporte de Asociado 5'!J139+'Memoria Aporte de Asociado 6'!J139+'Memoria Aporte de Asociado 7'!J139+'Memoria Aporte de Asociado 8'!J139+'Memoria Aporte de Asociado 9'!J139+'Memoria Aporte de Asociado 10'!J139</f>
        <v>0</v>
      </c>
      <c r="U26" s="13">
        <f>'Memoria Aporte del Ejecutor'!K139+'Memoria Aporte de Asociado 1'!K139+'Memoria Aporte de Asociado 2'!K139+'Memoria Aporte de Asociado 3'!K139+'Memoria Aporte de Asociado 4'!K139+'Memoria Aporte de Asociado 5'!K139+'Memoria Aporte de Asociado 6'!K139+'Memoria Aporte de Asociado 7'!K139+'Memoria Aporte de Asociado 8'!K139+'Memoria Aporte de Asociado 9'!K139+'Memoria Aporte de Asociado 10'!K139</f>
        <v>0</v>
      </c>
      <c r="V26" s="13">
        <f>'Memoria Aporte del Ejecutor'!L139+'Memoria Aporte de Asociado 1'!L139+'Memoria Aporte de Asociado 2'!L139+'Memoria Aporte de Asociado 3'!L139+'Memoria Aporte de Asociado 4'!L139+'Memoria Aporte de Asociado 5'!L139+'Memoria Aporte de Asociado 6'!L139+'Memoria Aporte de Asociado 7'!L139+'Memoria Aporte de Asociado 8'!L139+'Memoria Aporte de Asociado 9'!L139+'Memoria Aporte de Asociado 10'!L139</f>
        <v>0</v>
      </c>
    </row>
    <row r="27" spans="2:23" x14ac:dyDescent="0.2">
      <c r="B27" s="638"/>
      <c r="C27" s="18" t="str">
        <f>'Memoria Aporte FIA al Ejecutor'!C13</f>
        <v>Equipo Técnico 5: indicar nombre aquí</v>
      </c>
      <c r="D27" s="15">
        <f t="shared" si="1"/>
        <v>0</v>
      </c>
      <c r="E27" s="13">
        <f>'Aportes FIA Consolidado'!D11</f>
        <v>0</v>
      </c>
      <c r="F27" s="13">
        <f>SUM('Aportes FIA Consolidado'!E11:F11)</f>
        <v>0</v>
      </c>
      <c r="G27" s="177">
        <f t="shared" si="2"/>
        <v>0</v>
      </c>
      <c r="H27" s="13">
        <f>'Memoria Aporte del Ejecutor'!N17+'Memoria Aporte de Asociado 1'!N17+'Memoria Aporte de Asociado 2'!N17+'Memoria Aporte de Asociado 3'!N17+'Memoria Aporte de Asociado 4'!N17+'Memoria Aporte de Asociado 5'!N17+'Memoria Aporte de Asociado 6'!N17+'Memoria Aporte de Asociado 7'!N17+'Memoria Aporte de Asociado 8'!N17+'Memoria Aporte de Asociado 9'!N17+'Memoria Aporte de Asociado 10'!N17+'Memoria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7" s="13">
        <f>'Memoria Aporte del Ejecutor'!N140+'Memoria Aporte de Asociado 1'!N140+'Memoria Aporte de Asociado 2'!N140+'Memoria Aporte de Asociado 3'!N140+'Memoria Aporte de Asociado 4'!N140+'Memoria Aporte de Asociado 5'!N140+'Memoria Aporte de Asociado 6'!N140+'Memoria Aporte de Asociado 7'!N140+'Memoria Aporte de Asociado 8'!N140+'Memoria Aporte de Asociado 9'!N140+'Memoria Aporte de Asociado 10'!N140+'Memoria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27" s="177">
        <f t="shared" si="3"/>
        <v>0</v>
      </c>
      <c r="K27" s="199">
        <f>'Memoria Aporte FIA al Ejecutor'!I13+'Memoria Aporte FIA a Asociado 1'!I13+'Memoria Aporte FIA a Asociado 2'!I13</f>
        <v>0</v>
      </c>
      <c r="L27" s="199">
        <f>'Memoria Aporte FIA al Ejecutor'!J13+'Memoria Aporte FIA a Asociado 1'!J13+'Memoria Aporte FIA a Asociado 2'!J13</f>
        <v>0</v>
      </c>
      <c r="M27" s="199">
        <f>'Memoria Aporte FIA al Ejecutor'!K13+'Memoria Aporte FIA a Asociado 1'!K13+'Memoria Aporte FIA a Asociado 2'!K13</f>
        <v>0</v>
      </c>
      <c r="N27" s="199">
        <f>'Memoria Aporte FIA al Ejecutor'!L13+'Memoria Aporte FIA a Asociado 1'!L13+'Memoria Aporte FIA a Asociado 2'!L13</f>
        <v>0</v>
      </c>
      <c r="O27" s="13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P27" s="13">
        <f>'Memoria Aporte del Ejecutor'!J17+'Memoria Aporte de Asociado 1'!J17+'Memoria Aporte de Asociado 2'!J17+'Memoria Aporte de Asociado 3'!J17+'Memoria Aporte de Asociado 4'!J17+'Memoria Aporte de Asociado 5'!J17+'Memoria Aporte de Asociado 6'!J17+'Memoria Aporte de Asociado 7'!J17+'Memoria Aporte de Asociado 8'!J17+'Memoria Aporte de Asociado 9'!J17+'Memoria Aporte de Asociado 10'!J17</f>
        <v>0</v>
      </c>
      <c r="Q27" s="13">
        <f>'Memoria Aporte del Ejecutor'!K17+'Memoria Aporte de Asociado 1'!K17+'Memoria Aporte de Asociado 2'!K17+'Memoria Aporte de Asociado 3'!K17+'Memoria Aporte de Asociado 4'!K17+'Memoria Aporte de Asociado 5'!K17+'Memoria Aporte de Asociado 6'!K17+'Memoria Aporte de Asociado 7'!K17+'Memoria Aporte de Asociado 8'!K17+'Memoria Aporte de Asociado 9'!K17+'Memoria Aporte de Asociado 10'!K17</f>
        <v>0</v>
      </c>
      <c r="R27" s="13">
        <f>'Memoria Aporte del Ejecutor'!L17+'Memoria Aporte de Asociado 1'!L17+'Memoria Aporte de Asociado 2'!L17+'Memoria Aporte de Asociado 3'!L17+'Memoria Aporte de Asociado 4'!L17+'Memoria Aporte de Asociado 5'!L17+'Memoria Aporte de Asociado 6'!L17+'Memoria Aporte de Asociado 7'!L17+'Memoria Aporte de Asociado 8'!L17+'Memoria Aporte de Asociado 9'!L17+'Memoria Aporte de Asociado 10'!L17</f>
        <v>0</v>
      </c>
      <c r="S27" s="13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T27" s="13">
        <f>'Memoria Aporte del Ejecutor'!J140+'Memoria Aporte de Asociado 1'!J140+'Memoria Aporte de Asociado 2'!J140+'Memoria Aporte de Asociado 3'!J140+'Memoria Aporte de Asociado 4'!J140+'Memoria Aporte de Asociado 5'!J140+'Memoria Aporte de Asociado 6'!J140+'Memoria Aporte de Asociado 7'!J140+'Memoria Aporte de Asociado 8'!J140+'Memoria Aporte de Asociado 9'!J140+'Memoria Aporte de Asociado 10'!J140</f>
        <v>0</v>
      </c>
      <c r="U27" s="13">
        <f>'Memoria Aporte del Ejecutor'!K140+'Memoria Aporte de Asociado 1'!K140+'Memoria Aporte de Asociado 2'!K140+'Memoria Aporte de Asociado 3'!K140+'Memoria Aporte de Asociado 4'!K140+'Memoria Aporte de Asociado 5'!K140+'Memoria Aporte de Asociado 6'!K140+'Memoria Aporte de Asociado 7'!K140+'Memoria Aporte de Asociado 8'!K140+'Memoria Aporte de Asociado 9'!K140+'Memoria Aporte de Asociado 10'!K140</f>
        <v>0</v>
      </c>
      <c r="V27" s="13">
        <f>'Memoria Aporte del Ejecutor'!L140+'Memoria Aporte de Asociado 1'!L140+'Memoria Aporte de Asociado 2'!L140+'Memoria Aporte de Asociado 3'!L140+'Memoria Aporte de Asociado 4'!L140+'Memoria Aporte de Asociado 5'!L140+'Memoria Aporte de Asociado 6'!L140+'Memoria Aporte de Asociado 7'!L140+'Memoria Aporte de Asociado 8'!L140+'Memoria Aporte de Asociado 9'!L140+'Memoria Aporte de Asociado 10'!L140</f>
        <v>0</v>
      </c>
    </row>
    <row r="28" spans="2:23" x14ac:dyDescent="0.2">
      <c r="B28" s="638"/>
      <c r="C28" s="18" t="str">
        <f>'Memoria Aporte FIA al Ejecutor'!C14</f>
        <v>Equipo Técnico 6: indicar nombre aquí</v>
      </c>
      <c r="D28" s="15">
        <f t="shared" si="1"/>
        <v>0</v>
      </c>
      <c r="E28" s="13">
        <f>'Aportes FIA Consolidado'!D12</f>
        <v>0</v>
      </c>
      <c r="F28" s="13">
        <f>SUM('Aportes FIA Consolidado'!E12:F12)</f>
        <v>0</v>
      </c>
      <c r="G28" s="177">
        <f>E28+F28</f>
        <v>0</v>
      </c>
      <c r="H28" s="13">
        <f>'Memoria Aporte del Ejecutor'!N18+'Memoria Aporte de Asociado 1'!N18+'Memoria Aporte de Asociado 2'!N18+'Memoria Aporte de Asociado 3'!N18+'Memoria Aporte de Asociado 4'!N18+'Memoria Aporte de Asociado 5'!N18+'Memoria Aporte de Asociado 6'!N18+'Memoria Aporte de Asociado 7'!N18+'Memoria Aporte de Asociado 8'!N18+'Memoria Aporte de Asociado 9'!N18+'Memoria Aporte de Asociado 10'!N18+'Memoria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8" s="13">
        <f>'Memoria Aporte del Ejecutor'!N141+'Memoria Aporte de Asociado 1'!N141+'Memoria Aporte de Asociado 2'!N141+'Memoria Aporte de Asociado 3'!N141+'Memoria Aporte de Asociado 4'!N141+'Memoria Aporte de Asociado 5'!N141+'Memoria Aporte de Asociado 6'!N141+'Memoria Aporte de Asociado 7'!N141+'Memoria Aporte de Asociado 8'!N141+'Memoria Aporte de Asociado 9'!N141+'Memoria Aporte de Asociado 10'!N141+'Memoria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28" s="177">
        <f t="shared" si="3"/>
        <v>0</v>
      </c>
      <c r="K28" s="199">
        <f>'Memoria Aporte FIA al Ejecutor'!I14+'Memoria Aporte FIA a Asociado 1'!I14+'Memoria Aporte FIA a Asociado 2'!I14</f>
        <v>0</v>
      </c>
      <c r="L28" s="199">
        <f>'Memoria Aporte FIA al Ejecutor'!J14+'Memoria Aporte FIA a Asociado 1'!J14+'Memoria Aporte FIA a Asociado 2'!J14</f>
        <v>0</v>
      </c>
      <c r="M28" s="199">
        <f>'Memoria Aporte FIA al Ejecutor'!K14+'Memoria Aporte FIA a Asociado 1'!K14+'Memoria Aporte FIA a Asociado 2'!K14</f>
        <v>0</v>
      </c>
      <c r="N28" s="199">
        <f>'Memoria Aporte FIA al Ejecutor'!L14+'Memoria Aporte FIA a Asociado 1'!L14+'Memoria Aporte FIA a Asociado 2'!L14</f>
        <v>0</v>
      </c>
      <c r="O28" s="13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P28" s="13">
        <f>'Memoria Aporte del Ejecutor'!J18+'Memoria Aporte de Asociado 1'!J18+'Memoria Aporte de Asociado 2'!J18+'Memoria Aporte de Asociado 3'!J18+'Memoria Aporte de Asociado 4'!J18+'Memoria Aporte de Asociado 5'!J18+'Memoria Aporte de Asociado 6'!J18+'Memoria Aporte de Asociado 7'!J18+'Memoria Aporte de Asociado 8'!J18+'Memoria Aporte de Asociado 9'!J18+'Memoria Aporte de Asociado 10'!J18</f>
        <v>0</v>
      </c>
      <c r="Q28" s="13">
        <f>'Memoria Aporte del Ejecutor'!K18+'Memoria Aporte de Asociado 1'!K18+'Memoria Aporte de Asociado 2'!K18+'Memoria Aporte de Asociado 3'!K18+'Memoria Aporte de Asociado 4'!K18+'Memoria Aporte de Asociado 5'!K18+'Memoria Aporte de Asociado 6'!K18+'Memoria Aporte de Asociado 7'!K18+'Memoria Aporte de Asociado 8'!K18+'Memoria Aporte de Asociado 9'!K18+'Memoria Aporte de Asociado 10'!K18</f>
        <v>0</v>
      </c>
      <c r="R28" s="13">
        <f>'Memoria Aporte del Ejecutor'!L18+'Memoria Aporte de Asociado 1'!L18+'Memoria Aporte de Asociado 2'!L18+'Memoria Aporte de Asociado 3'!L18+'Memoria Aporte de Asociado 4'!L18+'Memoria Aporte de Asociado 5'!L18+'Memoria Aporte de Asociado 6'!L18+'Memoria Aporte de Asociado 7'!L18+'Memoria Aporte de Asociado 8'!L18+'Memoria Aporte de Asociado 9'!L18+'Memoria Aporte de Asociado 10'!L18</f>
        <v>0</v>
      </c>
      <c r="S28" s="13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T28" s="13">
        <f>'Memoria Aporte del Ejecutor'!J141+'Memoria Aporte de Asociado 1'!J141+'Memoria Aporte de Asociado 2'!J141+'Memoria Aporte de Asociado 3'!J141+'Memoria Aporte de Asociado 4'!J141+'Memoria Aporte de Asociado 5'!J141+'Memoria Aporte de Asociado 6'!J141+'Memoria Aporte de Asociado 7'!J141+'Memoria Aporte de Asociado 8'!J141+'Memoria Aporte de Asociado 9'!J141+'Memoria Aporte de Asociado 10'!J141</f>
        <v>0</v>
      </c>
      <c r="U28" s="13">
        <f>'Memoria Aporte del Ejecutor'!K141+'Memoria Aporte de Asociado 1'!K141+'Memoria Aporte de Asociado 2'!K141+'Memoria Aporte de Asociado 3'!K141+'Memoria Aporte de Asociado 4'!K141+'Memoria Aporte de Asociado 5'!K141+'Memoria Aporte de Asociado 6'!K141+'Memoria Aporte de Asociado 7'!K141+'Memoria Aporte de Asociado 8'!K141+'Memoria Aporte de Asociado 9'!K141+'Memoria Aporte de Asociado 10'!K141</f>
        <v>0</v>
      </c>
      <c r="V28" s="13">
        <f>'Memoria Aporte del Ejecutor'!L141+'Memoria Aporte de Asociado 1'!L141+'Memoria Aporte de Asociado 2'!L141+'Memoria Aporte de Asociado 3'!L141+'Memoria Aporte de Asociado 4'!L141+'Memoria Aporte de Asociado 5'!L141+'Memoria Aporte de Asociado 6'!L141+'Memoria Aporte de Asociado 7'!L141+'Memoria Aporte de Asociado 8'!L141+'Memoria Aporte de Asociado 9'!L141+'Memoria Aporte de Asociado 10'!L141</f>
        <v>0</v>
      </c>
    </row>
    <row r="29" spans="2:23" x14ac:dyDescent="0.2">
      <c r="B29" s="638"/>
      <c r="C29" s="18" t="str">
        <f>'Memoria Aporte FIA al Ejecutor'!C15</f>
        <v>Equipo Técnico 7: indicar nombre aquí</v>
      </c>
      <c r="D29" s="15">
        <f t="shared" si="1"/>
        <v>0</v>
      </c>
      <c r="E29" s="13">
        <f>'Aportes FIA Consolidado'!D13</f>
        <v>0</v>
      </c>
      <c r="F29" s="13">
        <f>SUM('Aportes FIA Consolidado'!E13:F13)</f>
        <v>0</v>
      </c>
      <c r="G29" s="177">
        <f t="shared" si="2"/>
        <v>0</v>
      </c>
      <c r="H29" s="13">
        <f>'Memoria Aporte del Ejecutor'!N19+'Memoria Aporte de Asociado 1'!N19+'Memoria Aporte de Asociado 2'!N19+'Memoria Aporte de Asociado 3'!N19+'Memoria Aporte de Asociado 4'!N19+'Memoria Aporte de Asociado 5'!N19+'Memoria Aporte de Asociado 6'!N19+'Memoria Aporte de Asociado 7'!N19+'Memoria Aporte de Asociado 8'!N19+'Memoria Aporte de Asociado 9'!N19+'Memoria Aporte de Asociado 10'!N19+'Memoria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9" s="13">
        <f>'Memoria Aporte del Ejecutor'!N142+'Memoria Aporte de Asociado 1'!N142+'Memoria Aporte de Asociado 2'!N142+'Memoria Aporte de Asociado 3'!N142+'Memoria Aporte de Asociado 4'!N142+'Memoria Aporte de Asociado 5'!N142+'Memoria Aporte de Asociado 6'!N142+'Memoria Aporte de Asociado 7'!N142+'Memoria Aporte de Asociado 8'!N142+'Memoria Aporte de Asociado 9'!N142+'Memoria Aporte de Asociado 10'!N142+'Memoria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29" s="177">
        <f t="shared" si="3"/>
        <v>0</v>
      </c>
      <c r="K29" s="199">
        <f>'Memoria Aporte FIA al Ejecutor'!I15+'Memoria Aporte FIA a Asociado 1'!I15+'Memoria Aporte FIA a Asociado 2'!I15</f>
        <v>0</v>
      </c>
      <c r="L29" s="199">
        <f>'Memoria Aporte FIA al Ejecutor'!J15+'Memoria Aporte FIA a Asociado 1'!J15+'Memoria Aporte FIA a Asociado 2'!J15</f>
        <v>0</v>
      </c>
      <c r="M29" s="199">
        <f>'Memoria Aporte FIA al Ejecutor'!K15+'Memoria Aporte FIA a Asociado 1'!K15+'Memoria Aporte FIA a Asociado 2'!K15</f>
        <v>0</v>
      </c>
      <c r="N29" s="199">
        <f>'Memoria Aporte FIA al Ejecutor'!L15+'Memoria Aporte FIA a Asociado 1'!L15+'Memoria Aporte FIA a Asociado 2'!L15</f>
        <v>0</v>
      </c>
      <c r="O29" s="13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P29" s="13">
        <f>'Memoria Aporte del Ejecutor'!J19+'Memoria Aporte de Asociado 1'!J19+'Memoria Aporte de Asociado 2'!J19+'Memoria Aporte de Asociado 3'!J19+'Memoria Aporte de Asociado 4'!J19+'Memoria Aporte de Asociado 5'!J19+'Memoria Aporte de Asociado 6'!J19+'Memoria Aporte de Asociado 7'!J19+'Memoria Aporte de Asociado 8'!J19+'Memoria Aporte de Asociado 9'!J19+'Memoria Aporte de Asociado 10'!J19</f>
        <v>0</v>
      </c>
      <c r="Q29" s="13">
        <f>'Memoria Aporte del Ejecutor'!K19+'Memoria Aporte de Asociado 1'!K19+'Memoria Aporte de Asociado 2'!K19+'Memoria Aporte de Asociado 3'!K19+'Memoria Aporte de Asociado 4'!K19+'Memoria Aporte de Asociado 5'!K19+'Memoria Aporte de Asociado 6'!K19+'Memoria Aporte de Asociado 7'!K19+'Memoria Aporte de Asociado 8'!K19+'Memoria Aporte de Asociado 9'!K19+'Memoria Aporte de Asociado 10'!K19</f>
        <v>0</v>
      </c>
      <c r="R29" s="13">
        <f>'Memoria Aporte del Ejecutor'!L19+'Memoria Aporte de Asociado 1'!L19+'Memoria Aporte de Asociado 2'!L19+'Memoria Aporte de Asociado 3'!L19+'Memoria Aporte de Asociado 4'!L19+'Memoria Aporte de Asociado 5'!L19+'Memoria Aporte de Asociado 6'!L19+'Memoria Aporte de Asociado 7'!L19+'Memoria Aporte de Asociado 8'!L19+'Memoria Aporte de Asociado 9'!L19+'Memoria Aporte de Asociado 10'!L19</f>
        <v>0</v>
      </c>
      <c r="S29" s="13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T29" s="13">
        <f>'Memoria Aporte del Ejecutor'!J142+'Memoria Aporte de Asociado 1'!J142+'Memoria Aporte de Asociado 2'!J142+'Memoria Aporte de Asociado 3'!J142+'Memoria Aporte de Asociado 4'!J142+'Memoria Aporte de Asociado 5'!J142+'Memoria Aporte de Asociado 6'!J142+'Memoria Aporte de Asociado 7'!J142+'Memoria Aporte de Asociado 8'!J142+'Memoria Aporte de Asociado 9'!J142+'Memoria Aporte de Asociado 10'!J142</f>
        <v>0</v>
      </c>
      <c r="U29" s="13">
        <f>'Memoria Aporte del Ejecutor'!K142+'Memoria Aporte de Asociado 1'!K142+'Memoria Aporte de Asociado 2'!K142+'Memoria Aporte de Asociado 3'!K142+'Memoria Aporte de Asociado 4'!K142+'Memoria Aporte de Asociado 5'!K142+'Memoria Aporte de Asociado 6'!K142+'Memoria Aporte de Asociado 7'!K142+'Memoria Aporte de Asociado 8'!K142+'Memoria Aporte de Asociado 9'!K142+'Memoria Aporte de Asociado 10'!K142</f>
        <v>0</v>
      </c>
      <c r="V29" s="13">
        <f>'Memoria Aporte del Ejecutor'!L142+'Memoria Aporte de Asociado 1'!L142+'Memoria Aporte de Asociado 2'!L142+'Memoria Aporte de Asociado 3'!L142+'Memoria Aporte de Asociado 4'!L142+'Memoria Aporte de Asociado 5'!L142+'Memoria Aporte de Asociado 6'!L142+'Memoria Aporte de Asociado 7'!L142+'Memoria Aporte de Asociado 8'!L142+'Memoria Aporte de Asociado 9'!L142+'Memoria Aporte de Asociado 10'!L142</f>
        <v>0</v>
      </c>
    </row>
    <row r="30" spans="2:23" x14ac:dyDescent="0.2">
      <c r="B30" s="638"/>
      <c r="C30" s="18" t="str">
        <f>'Memoria Aporte FIA al Ejecutor'!C16</f>
        <v>Equipo Técnico 8: indicar nombre aquí</v>
      </c>
      <c r="D30" s="15">
        <f t="shared" si="1"/>
        <v>0</v>
      </c>
      <c r="E30" s="13">
        <f>'Aportes FIA Consolidado'!D14</f>
        <v>0</v>
      </c>
      <c r="F30" s="13">
        <f>SUM('Aportes FIA Consolidado'!E14:F14)</f>
        <v>0</v>
      </c>
      <c r="G30" s="177">
        <f t="shared" si="2"/>
        <v>0</v>
      </c>
      <c r="H30" s="13">
        <f>'Memoria Aporte del Ejecutor'!N20+'Memoria Aporte de Asociado 1'!N20+'Memoria Aporte de Asociado 2'!N20+'Memoria Aporte de Asociado 3'!N20+'Memoria Aporte de Asociado 4'!N20+'Memoria Aporte de Asociado 5'!N20+'Memoria Aporte de Asociado 6'!N20+'Memoria Aporte de Asociado 7'!N20+'Memoria Aporte de Asociado 8'!N20+'Memoria Aporte de Asociado 9'!N20+'Memoria Aporte de Asociado 10'!N20+'Memoria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30" s="13">
        <f>'Memoria Aporte del Ejecutor'!N143+'Memoria Aporte de Asociado 1'!N143+'Memoria Aporte de Asociado 2'!N143+'Memoria Aporte de Asociado 3'!N143+'Memoria Aporte de Asociado 4'!N143+'Memoria Aporte de Asociado 5'!N143+'Memoria Aporte de Asociado 6'!N143+'Memoria Aporte de Asociado 7'!N143+'Memoria Aporte de Asociado 8'!N143+'Memoria Aporte de Asociado 9'!N143+'Memoria Aporte de Asociado 10'!N143+'Memoria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30" s="177">
        <f t="shared" si="3"/>
        <v>0</v>
      </c>
      <c r="K30" s="199">
        <f>'Memoria Aporte FIA al Ejecutor'!I16+'Memoria Aporte FIA a Asociado 1'!I16+'Memoria Aporte FIA a Asociado 2'!I16</f>
        <v>0</v>
      </c>
      <c r="L30" s="199">
        <f>'Memoria Aporte FIA al Ejecutor'!J16+'Memoria Aporte FIA a Asociado 1'!J16+'Memoria Aporte FIA a Asociado 2'!J16</f>
        <v>0</v>
      </c>
      <c r="M30" s="199">
        <f>'Memoria Aporte FIA al Ejecutor'!K16+'Memoria Aporte FIA a Asociado 1'!K16+'Memoria Aporte FIA a Asociado 2'!K16</f>
        <v>0</v>
      </c>
      <c r="N30" s="199">
        <f>'Memoria Aporte FIA al Ejecutor'!L16+'Memoria Aporte FIA a Asociado 1'!L16+'Memoria Aporte FIA a Asociado 2'!L16</f>
        <v>0</v>
      </c>
      <c r="O30" s="13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P30" s="13">
        <f>'Memoria Aporte del Ejecutor'!J20+'Memoria Aporte de Asociado 1'!J20+'Memoria Aporte de Asociado 2'!J20+'Memoria Aporte de Asociado 3'!J20+'Memoria Aporte de Asociado 4'!J20+'Memoria Aporte de Asociado 5'!J20+'Memoria Aporte de Asociado 6'!J20+'Memoria Aporte de Asociado 7'!J20+'Memoria Aporte de Asociado 8'!J20+'Memoria Aporte de Asociado 9'!J20+'Memoria Aporte de Asociado 10'!J20</f>
        <v>0</v>
      </c>
      <c r="Q30" s="13">
        <f>'Memoria Aporte del Ejecutor'!K20+'Memoria Aporte de Asociado 1'!K20+'Memoria Aporte de Asociado 2'!K20+'Memoria Aporte de Asociado 3'!K20+'Memoria Aporte de Asociado 4'!K20+'Memoria Aporte de Asociado 5'!K20+'Memoria Aporte de Asociado 6'!K20+'Memoria Aporte de Asociado 7'!K20+'Memoria Aporte de Asociado 8'!K20+'Memoria Aporte de Asociado 9'!K20+'Memoria Aporte de Asociado 10'!K20</f>
        <v>0</v>
      </c>
      <c r="R30" s="13">
        <f>'Memoria Aporte del Ejecutor'!L20+'Memoria Aporte de Asociado 1'!L20+'Memoria Aporte de Asociado 2'!L20+'Memoria Aporte de Asociado 3'!L20+'Memoria Aporte de Asociado 4'!L20+'Memoria Aporte de Asociado 5'!L20+'Memoria Aporte de Asociado 6'!L20+'Memoria Aporte de Asociado 7'!L20+'Memoria Aporte de Asociado 8'!L20+'Memoria Aporte de Asociado 9'!L20+'Memoria Aporte de Asociado 10'!L20</f>
        <v>0</v>
      </c>
      <c r="S30" s="13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T30" s="13">
        <f>'Memoria Aporte del Ejecutor'!J143+'Memoria Aporte de Asociado 1'!J143+'Memoria Aporte de Asociado 2'!J143+'Memoria Aporte de Asociado 3'!J143+'Memoria Aporte de Asociado 4'!J143+'Memoria Aporte de Asociado 5'!J143+'Memoria Aporte de Asociado 6'!J143+'Memoria Aporte de Asociado 7'!J143+'Memoria Aporte de Asociado 8'!J143+'Memoria Aporte de Asociado 9'!J143+'Memoria Aporte de Asociado 10'!J143</f>
        <v>0</v>
      </c>
      <c r="U30" s="13">
        <f>'Memoria Aporte del Ejecutor'!K143+'Memoria Aporte de Asociado 1'!K143+'Memoria Aporte de Asociado 2'!K143+'Memoria Aporte de Asociado 3'!K143+'Memoria Aporte de Asociado 4'!K143+'Memoria Aporte de Asociado 5'!K143+'Memoria Aporte de Asociado 6'!K143+'Memoria Aporte de Asociado 7'!K143+'Memoria Aporte de Asociado 8'!K143+'Memoria Aporte de Asociado 9'!K143+'Memoria Aporte de Asociado 10'!K143</f>
        <v>0</v>
      </c>
      <c r="V30" s="13">
        <f>'Memoria Aporte del Ejecutor'!L143+'Memoria Aporte de Asociado 1'!L143+'Memoria Aporte de Asociado 2'!L143+'Memoria Aporte de Asociado 3'!L143+'Memoria Aporte de Asociado 4'!L143+'Memoria Aporte de Asociado 5'!L143+'Memoria Aporte de Asociado 6'!L143+'Memoria Aporte de Asociado 7'!L143+'Memoria Aporte de Asociado 8'!L143+'Memoria Aporte de Asociado 9'!L143+'Memoria Aporte de Asociado 10'!L143</f>
        <v>0</v>
      </c>
    </row>
    <row r="31" spans="2:23" x14ac:dyDescent="0.2">
      <c r="B31" s="638"/>
      <c r="C31" s="18" t="str">
        <f>'Memoria Aporte FIA al Ejecutor'!C17</f>
        <v>Equipo Técnico 9: indicar nombre aquí</v>
      </c>
      <c r="D31" s="15">
        <f>G31+J31</f>
        <v>0</v>
      </c>
      <c r="E31" s="13">
        <f>'Aportes FIA Consolidado'!D15</f>
        <v>0</v>
      </c>
      <c r="F31" s="13">
        <f>SUM('Aportes FIA Consolidado'!E15:F15)</f>
        <v>0</v>
      </c>
      <c r="G31" s="177">
        <f t="shared" si="2"/>
        <v>0</v>
      </c>
      <c r="H31" s="13">
        <f>'Memoria Aporte del Ejecutor'!N21+'Memoria Aporte de Asociado 1'!N21+'Memoria Aporte de Asociado 2'!N21+'Memoria Aporte de Asociado 3'!N21+'Memoria Aporte de Asociado 4'!N21+'Memoria Aporte de Asociado 5'!N21+'Memoria Aporte de Asociado 6'!N21+'Memoria Aporte de Asociado 7'!N21+'Memoria Aporte de Asociado 8'!N21+'Memoria Aporte de Asociado 9'!N21+'Memoria Aporte de Asociado 10'!N21+'Memoria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1" s="13">
        <f>'Memoria Aporte del Ejecutor'!N144+'Memoria Aporte de Asociado 1'!N144+'Memoria Aporte de Asociado 2'!N144+'Memoria Aporte de Asociado 3'!N144+'Memoria Aporte de Asociado 4'!N144+'Memoria Aporte de Asociado 5'!N144+'Memoria Aporte de Asociado 6'!N144+'Memoria Aporte de Asociado 7'!N144+'Memoria Aporte de Asociado 8'!N144+'Memoria Aporte de Asociado 9'!N144+'Memoria Aporte de Asociado 10'!N144+'Memoria Aporte de Asociado 11'!I145+'Memoria Aporte de Asociado 12'!I145+'Memoria Aporte de Asociado 13'!I145+'Memoria Aporte de Asociado 14'!I145+'Memoria Aporte de Asociado 15'!I145+'Memoria Aporte de Asociado 16'!I145+'Memoria Aporte de Asociado 17'!I145+'Memoria Aporte de Asociado 18'!I145</f>
        <v>0</v>
      </c>
      <c r="J31" s="177">
        <f t="shared" si="3"/>
        <v>0</v>
      </c>
      <c r="K31" s="199">
        <f>'Memoria Aporte FIA al Ejecutor'!I17+'Memoria Aporte FIA a Asociado 1'!I17+'Memoria Aporte FIA a Asociado 2'!I17</f>
        <v>0</v>
      </c>
      <c r="L31" s="199">
        <f>'Memoria Aporte FIA al Ejecutor'!J17+'Memoria Aporte FIA a Asociado 1'!J17+'Memoria Aporte FIA a Asociado 2'!J17</f>
        <v>0</v>
      </c>
      <c r="M31" s="199">
        <f>'Memoria Aporte FIA al Ejecutor'!K17+'Memoria Aporte FIA a Asociado 1'!K17+'Memoria Aporte FIA a Asociado 2'!K17</f>
        <v>0</v>
      </c>
      <c r="N31" s="199">
        <f>'Memoria Aporte FIA al Ejecutor'!L17+'Memoria Aporte FIA a Asociado 1'!L17+'Memoria Aporte FIA a Asociado 2'!L17</f>
        <v>0</v>
      </c>
      <c r="O31" s="13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P31" s="13">
        <f>'Memoria Aporte del Ejecutor'!J21+'Memoria Aporte de Asociado 1'!J21+'Memoria Aporte de Asociado 2'!J21+'Memoria Aporte de Asociado 3'!J21+'Memoria Aporte de Asociado 4'!J21+'Memoria Aporte de Asociado 5'!J21+'Memoria Aporte de Asociado 6'!J21+'Memoria Aporte de Asociado 7'!J21+'Memoria Aporte de Asociado 8'!J21+'Memoria Aporte de Asociado 9'!J21+'Memoria Aporte de Asociado 10'!J21</f>
        <v>0</v>
      </c>
      <c r="Q31" s="13">
        <f>'Memoria Aporte del Ejecutor'!K21+'Memoria Aporte de Asociado 1'!K21+'Memoria Aporte de Asociado 2'!K21+'Memoria Aporte de Asociado 3'!K21+'Memoria Aporte de Asociado 4'!K21+'Memoria Aporte de Asociado 5'!K21+'Memoria Aporte de Asociado 6'!K21+'Memoria Aporte de Asociado 7'!K21+'Memoria Aporte de Asociado 8'!K21+'Memoria Aporte de Asociado 9'!K21+'Memoria Aporte de Asociado 10'!K21</f>
        <v>0</v>
      </c>
      <c r="R31" s="13">
        <f>'Memoria Aporte del Ejecutor'!L21+'Memoria Aporte de Asociado 1'!L21+'Memoria Aporte de Asociado 2'!L21+'Memoria Aporte de Asociado 3'!L21+'Memoria Aporte de Asociado 4'!L21+'Memoria Aporte de Asociado 5'!L21+'Memoria Aporte de Asociado 6'!L21+'Memoria Aporte de Asociado 7'!L21+'Memoria Aporte de Asociado 8'!L21+'Memoria Aporte de Asociado 9'!L21+'Memoria Aporte de Asociado 10'!L21</f>
        <v>0</v>
      </c>
      <c r="S31" s="13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T31" s="13">
        <f>'Memoria Aporte del Ejecutor'!J144+'Memoria Aporte de Asociado 1'!J144+'Memoria Aporte de Asociado 2'!J144+'Memoria Aporte de Asociado 3'!J144+'Memoria Aporte de Asociado 4'!J144+'Memoria Aporte de Asociado 5'!J144+'Memoria Aporte de Asociado 6'!J144+'Memoria Aporte de Asociado 7'!J144+'Memoria Aporte de Asociado 8'!J144+'Memoria Aporte de Asociado 9'!J144+'Memoria Aporte de Asociado 10'!J144</f>
        <v>0</v>
      </c>
      <c r="U31" s="13">
        <f>'Memoria Aporte del Ejecutor'!K144+'Memoria Aporte de Asociado 1'!K144+'Memoria Aporte de Asociado 2'!K144+'Memoria Aporte de Asociado 3'!K144+'Memoria Aporte de Asociado 4'!K144+'Memoria Aporte de Asociado 5'!K144+'Memoria Aporte de Asociado 6'!K144+'Memoria Aporte de Asociado 7'!K144+'Memoria Aporte de Asociado 8'!K144+'Memoria Aporte de Asociado 9'!K144+'Memoria Aporte de Asociado 10'!K144</f>
        <v>0</v>
      </c>
      <c r="V31" s="13">
        <f>'Memoria Aporte del Ejecutor'!L144+'Memoria Aporte de Asociado 1'!L144+'Memoria Aporte de Asociado 2'!L144+'Memoria Aporte de Asociado 3'!L144+'Memoria Aporte de Asociado 4'!L144+'Memoria Aporte de Asociado 5'!L144+'Memoria Aporte de Asociado 6'!L144+'Memoria Aporte de Asociado 7'!L144+'Memoria Aporte de Asociado 8'!L144+'Memoria Aporte de Asociado 9'!L144+'Memoria Aporte de Asociado 10'!L144</f>
        <v>0</v>
      </c>
    </row>
    <row r="32" spans="2:23" x14ac:dyDescent="0.2">
      <c r="B32" s="638"/>
      <c r="C32" s="18" t="str">
        <f>'Memoria Aporte FIA al Ejecutor'!C18</f>
        <v>Equipo Técnico 10: indicar nombre aquí</v>
      </c>
      <c r="D32" s="15">
        <f t="shared" si="1"/>
        <v>0</v>
      </c>
      <c r="E32" s="13">
        <f>'Aportes FIA Consolidado'!D16</f>
        <v>0</v>
      </c>
      <c r="F32" s="13">
        <f>SUM('Aportes FIA Consolidado'!E16:F16)</f>
        <v>0</v>
      </c>
      <c r="G32" s="177">
        <f t="shared" si="2"/>
        <v>0</v>
      </c>
      <c r="H32" s="13">
        <f>'Memoria Aporte del Ejecutor'!N22+'Memoria Aporte de Asociado 1'!N22+'Memoria Aporte de Asociado 2'!N22+'Memoria Aporte de Asociado 3'!N22+'Memoria Aporte de Asociado 4'!N22+'Memoria Aporte de Asociado 5'!N22+'Memoria Aporte de Asociado 6'!N22+'Memoria Aporte de Asociado 7'!N22+'Memoria Aporte de Asociado 8'!N22+'Memoria Aporte de Asociado 9'!N22+'Memoria Aporte de Asociado 10'!N22+'Memoria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2" s="13">
        <f>'Memoria Aporte del Ejecutor'!N145+'Memoria Aporte de Asociado 1'!N145+'Memoria Aporte de Asociado 2'!N145+'Memoria Aporte de Asociado 3'!N145+'Memoria Aporte de Asociado 4'!N145+'Memoria Aporte de Asociado 5'!N145+'Memoria Aporte de Asociado 6'!N145+'Memoria Aporte de Asociado 7'!N145+'Memoria Aporte de Asociado 8'!N145+'Memoria Aporte de Asociado 9'!N145+'Memoria Aporte de Asociado 10'!N145+'Memoria Aporte de Asociado 11'!I146+'Memoria Aporte de Asociado 12'!I146+'Memoria Aporte de Asociado 13'!I146+'Memoria Aporte de Asociado 14'!I146+'Memoria Aporte de Asociado 15'!I146+'Memoria Aporte de Asociado 16'!I146+'Memoria Aporte de Asociado 17'!I146+'Memoria Aporte de Asociado 18'!I146</f>
        <v>0</v>
      </c>
      <c r="J32" s="177">
        <f t="shared" si="3"/>
        <v>0</v>
      </c>
      <c r="K32" s="199">
        <f>'Memoria Aporte FIA al Ejecutor'!I18+'Memoria Aporte FIA a Asociado 1'!I18+'Memoria Aporte FIA a Asociado 2'!I18</f>
        <v>0</v>
      </c>
      <c r="L32" s="199">
        <f>'Memoria Aporte FIA al Ejecutor'!J18+'Memoria Aporte FIA a Asociado 1'!J18+'Memoria Aporte FIA a Asociado 2'!J18</f>
        <v>0</v>
      </c>
      <c r="M32" s="199">
        <f>'Memoria Aporte FIA al Ejecutor'!K18+'Memoria Aporte FIA a Asociado 1'!K18+'Memoria Aporte FIA a Asociado 2'!K18</f>
        <v>0</v>
      </c>
      <c r="N32" s="199">
        <f>'Memoria Aporte FIA al Ejecutor'!L18+'Memoria Aporte FIA a Asociado 1'!L18+'Memoria Aporte FIA a Asociado 2'!L18</f>
        <v>0</v>
      </c>
      <c r="O32" s="13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P32" s="13">
        <f>'Memoria Aporte del Ejecutor'!J22+'Memoria Aporte de Asociado 1'!J22+'Memoria Aporte de Asociado 2'!J22+'Memoria Aporte de Asociado 3'!J22+'Memoria Aporte de Asociado 4'!J22+'Memoria Aporte de Asociado 5'!J22+'Memoria Aporte de Asociado 6'!J22+'Memoria Aporte de Asociado 7'!J22+'Memoria Aporte de Asociado 8'!J22+'Memoria Aporte de Asociado 9'!J22+'Memoria Aporte de Asociado 10'!J22</f>
        <v>0</v>
      </c>
      <c r="Q32" s="13">
        <f>'Memoria Aporte del Ejecutor'!K22+'Memoria Aporte de Asociado 1'!K22+'Memoria Aporte de Asociado 2'!K22+'Memoria Aporte de Asociado 3'!K22+'Memoria Aporte de Asociado 4'!K22+'Memoria Aporte de Asociado 5'!K22+'Memoria Aporte de Asociado 6'!K22+'Memoria Aporte de Asociado 7'!K22+'Memoria Aporte de Asociado 8'!K22+'Memoria Aporte de Asociado 9'!K22+'Memoria Aporte de Asociado 10'!K22</f>
        <v>0</v>
      </c>
      <c r="R32" s="13">
        <f>'Memoria Aporte del Ejecutor'!L22+'Memoria Aporte de Asociado 1'!L22+'Memoria Aporte de Asociado 2'!L22+'Memoria Aporte de Asociado 3'!L22+'Memoria Aporte de Asociado 4'!L22+'Memoria Aporte de Asociado 5'!L22+'Memoria Aporte de Asociado 6'!L22+'Memoria Aporte de Asociado 7'!L22+'Memoria Aporte de Asociado 8'!L22+'Memoria Aporte de Asociado 9'!L22+'Memoria Aporte de Asociado 10'!L22</f>
        <v>0</v>
      </c>
      <c r="S32" s="13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T32" s="13">
        <f>'Memoria Aporte del Ejecutor'!J145+'Memoria Aporte de Asociado 1'!J145+'Memoria Aporte de Asociado 2'!J145+'Memoria Aporte de Asociado 3'!J145+'Memoria Aporte de Asociado 4'!J145+'Memoria Aporte de Asociado 5'!J145+'Memoria Aporte de Asociado 6'!J145+'Memoria Aporte de Asociado 7'!J145+'Memoria Aporte de Asociado 8'!J145+'Memoria Aporte de Asociado 9'!J145+'Memoria Aporte de Asociado 10'!J145</f>
        <v>0</v>
      </c>
      <c r="U32" s="13">
        <f>'Memoria Aporte del Ejecutor'!K145+'Memoria Aporte de Asociado 1'!K145+'Memoria Aporte de Asociado 2'!K145+'Memoria Aporte de Asociado 3'!K145+'Memoria Aporte de Asociado 4'!K145+'Memoria Aporte de Asociado 5'!K145+'Memoria Aporte de Asociado 6'!K145+'Memoria Aporte de Asociado 7'!K145+'Memoria Aporte de Asociado 8'!K145+'Memoria Aporte de Asociado 9'!K145+'Memoria Aporte de Asociado 10'!K145</f>
        <v>0</v>
      </c>
      <c r="V32" s="13">
        <f>'Memoria Aporte del Ejecutor'!L145+'Memoria Aporte de Asociado 1'!L145+'Memoria Aporte de Asociado 2'!L145+'Memoria Aporte de Asociado 3'!L145+'Memoria Aporte de Asociado 4'!L145+'Memoria Aporte de Asociado 5'!L145+'Memoria Aporte de Asociado 6'!L145+'Memoria Aporte de Asociado 7'!L145+'Memoria Aporte de Asociado 8'!L145+'Memoria Aporte de Asociado 9'!L145+'Memoria Aporte de Asociado 10'!L145</f>
        <v>0</v>
      </c>
    </row>
    <row r="33" spans="2:22" x14ac:dyDescent="0.2">
      <c r="B33" s="638"/>
      <c r="C33" s="18" t="str">
        <f>'Memoria Aporte FIA al Ejecutor'!C19</f>
        <v>Equipo Técnico 11: indicar nombre aquí</v>
      </c>
      <c r="D33" s="15">
        <f t="shared" si="1"/>
        <v>0</v>
      </c>
      <c r="E33" s="13">
        <f>'Aportes FIA Consolidado'!D17</f>
        <v>0</v>
      </c>
      <c r="F33" s="13">
        <f>SUM('Aportes FIA Consolidado'!E17:F17)</f>
        <v>0</v>
      </c>
      <c r="G33" s="177">
        <f t="shared" si="2"/>
        <v>0</v>
      </c>
      <c r="H33" s="13">
        <f>'Memoria Aporte del Ejecutor'!N23+'Memoria Aporte de Asociado 1'!N23+'Memoria Aporte de Asociado 2'!N23+'Memoria Aporte de Asociado 3'!N23+'Memoria Aporte de Asociado 4'!N23+'Memoria Aporte de Asociado 5'!N23+'Memoria Aporte de Asociado 6'!N23+'Memoria Aporte de Asociado 7'!N23+'Memoria Aporte de Asociado 8'!N23+'Memoria Aporte de Asociado 9'!N23+'Memoria Aporte de Asociado 10'!N23+'Memoria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3" s="13">
        <f>'Memoria Aporte del Ejecutor'!N146+'Memoria Aporte de Asociado 1'!N146+'Memoria Aporte de Asociado 2'!N146+'Memoria Aporte de Asociado 3'!N146+'Memoria Aporte de Asociado 4'!N146+'Memoria Aporte de Asociado 5'!N146+'Memoria Aporte de Asociado 6'!N146+'Memoria Aporte de Asociado 7'!N146+'Memoria Aporte de Asociado 8'!N146+'Memoria Aporte de Asociado 9'!N146+'Memoria Aporte de Asociado 10'!N146+'Memoria Aporte de Asociado 11'!I147+'Memoria Aporte de Asociado 12'!I147+'Memoria Aporte de Asociado 13'!I147+'Memoria Aporte de Asociado 14'!I147+'Memoria Aporte de Asociado 15'!I147+'Memoria Aporte de Asociado 16'!I147+'Memoria Aporte de Asociado 17'!I147+'Memoria Aporte de Asociado 18'!I147</f>
        <v>0</v>
      </c>
      <c r="J33" s="177">
        <f t="shared" si="3"/>
        <v>0</v>
      </c>
      <c r="K33" s="199">
        <f>'Memoria Aporte FIA al Ejecutor'!I19+'Memoria Aporte FIA a Asociado 1'!I19+'Memoria Aporte FIA a Asociado 2'!I19</f>
        <v>0</v>
      </c>
      <c r="L33" s="199">
        <f>'Memoria Aporte FIA al Ejecutor'!J19+'Memoria Aporte FIA a Asociado 1'!J19+'Memoria Aporte FIA a Asociado 2'!J19</f>
        <v>0</v>
      </c>
      <c r="M33" s="199">
        <f>'Memoria Aporte FIA al Ejecutor'!K19+'Memoria Aporte FIA a Asociado 1'!K19+'Memoria Aporte FIA a Asociado 2'!K19</f>
        <v>0</v>
      </c>
      <c r="N33" s="199">
        <f>'Memoria Aporte FIA al Ejecutor'!L19+'Memoria Aporte FIA a Asociado 1'!L19+'Memoria Aporte FIA a Asociado 2'!L19</f>
        <v>0</v>
      </c>
      <c r="O33" s="13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P33" s="13">
        <f>'Memoria Aporte del Ejecutor'!J23+'Memoria Aporte de Asociado 1'!J23+'Memoria Aporte de Asociado 2'!J23+'Memoria Aporte de Asociado 3'!J23+'Memoria Aporte de Asociado 4'!J23+'Memoria Aporte de Asociado 5'!J23+'Memoria Aporte de Asociado 6'!J23+'Memoria Aporte de Asociado 7'!J23+'Memoria Aporte de Asociado 8'!J23+'Memoria Aporte de Asociado 9'!J23+'Memoria Aporte de Asociado 10'!J23</f>
        <v>0</v>
      </c>
      <c r="Q33" s="13">
        <f>'Memoria Aporte del Ejecutor'!K23+'Memoria Aporte de Asociado 1'!K23+'Memoria Aporte de Asociado 2'!K23+'Memoria Aporte de Asociado 3'!K23+'Memoria Aporte de Asociado 4'!K23+'Memoria Aporte de Asociado 5'!K23+'Memoria Aporte de Asociado 6'!K23+'Memoria Aporte de Asociado 7'!K23+'Memoria Aporte de Asociado 8'!K23+'Memoria Aporte de Asociado 9'!K23+'Memoria Aporte de Asociado 10'!K23</f>
        <v>0</v>
      </c>
      <c r="R33" s="13">
        <f>'Memoria Aporte del Ejecutor'!L23+'Memoria Aporte de Asociado 1'!L23+'Memoria Aporte de Asociado 2'!L23+'Memoria Aporte de Asociado 3'!L23+'Memoria Aporte de Asociado 4'!L23+'Memoria Aporte de Asociado 5'!L23+'Memoria Aporte de Asociado 6'!L23+'Memoria Aporte de Asociado 7'!L23+'Memoria Aporte de Asociado 8'!L23+'Memoria Aporte de Asociado 9'!L23+'Memoria Aporte de Asociado 10'!L23</f>
        <v>0</v>
      </c>
      <c r="S33" s="13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T33" s="13">
        <f>'Memoria Aporte del Ejecutor'!J146+'Memoria Aporte de Asociado 1'!J146+'Memoria Aporte de Asociado 2'!J146+'Memoria Aporte de Asociado 3'!J146+'Memoria Aporte de Asociado 4'!J146+'Memoria Aporte de Asociado 5'!J146+'Memoria Aporte de Asociado 6'!J146+'Memoria Aporte de Asociado 7'!J146+'Memoria Aporte de Asociado 8'!J146+'Memoria Aporte de Asociado 9'!J146+'Memoria Aporte de Asociado 10'!J146</f>
        <v>0</v>
      </c>
      <c r="U33" s="13">
        <f>'Memoria Aporte del Ejecutor'!K146+'Memoria Aporte de Asociado 1'!K146+'Memoria Aporte de Asociado 2'!K146+'Memoria Aporte de Asociado 3'!K146+'Memoria Aporte de Asociado 4'!K146+'Memoria Aporte de Asociado 5'!K146+'Memoria Aporte de Asociado 6'!K146+'Memoria Aporte de Asociado 7'!K146+'Memoria Aporte de Asociado 8'!K146+'Memoria Aporte de Asociado 9'!K146+'Memoria Aporte de Asociado 10'!K146</f>
        <v>0</v>
      </c>
      <c r="V33" s="13">
        <f>'Memoria Aporte del Ejecutor'!L146+'Memoria Aporte de Asociado 1'!L146+'Memoria Aporte de Asociado 2'!L146+'Memoria Aporte de Asociado 3'!L146+'Memoria Aporte de Asociado 4'!L146+'Memoria Aporte de Asociado 5'!L146+'Memoria Aporte de Asociado 6'!L146+'Memoria Aporte de Asociado 7'!L146+'Memoria Aporte de Asociado 8'!L146+'Memoria Aporte de Asociado 9'!L146+'Memoria Aporte de Asociado 10'!L146</f>
        <v>0</v>
      </c>
    </row>
    <row r="34" spans="2:22" x14ac:dyDescent="0.2">
      <c r="B34" s="638"/>
      <c r="C34" s="18" t="str">
        <f>'Memoria Aporte FIA al Ejecutor'!C20</f>
        <v>Equipo Técnico 12: indicar nombre aquí</v>
      </c>
      <c r="D34" s="15">
        <f t="shared" si="1"/>
        <v>0</v>
      </c>
      <c r="E34" s="13">
        <f>'Aportes FIA Consolidado'!D18</f>
        <v>0</v>
      </c>
      <c r="F34" s="13">
        <f>SUM('Aportes FIA Consolidado'!E18:F18)</f>
        <v>0</v>
      </c>
      <c r="G34" s="177">
        <f t="shared" si="2"/>
        <v>0</v>
      </c>
      <c r="H34" s="13">
        <f>'Memoria Aporte del Ejecutor'!N24+'Memoria Aporte de Asociado 1'!N24+'Memoria Aporte de Asociado 2'!N24+'Memoria Aporte de Asociado 3'!N24+'Memoria Aporte de Asociado 4'!N24+'Memoria Aporte de Asociado 5'!N24+'Memoria Aporte de Asociado 6'!N24+'Memoria Aporte de Asociado 7'!N24+'Memoria Aporte de Asociado 8'!N24+'Memoria Aporte de Asociado 9'!N24+'Memoria Aporte de Asociado 10'!N24+'Memoria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4" s="13">
        <f>'Memoria Aporte del Ejecutor'!N147+'Memoria Aporte de Asociado 1'!N147+'Memoria Aporte de Asociado 2'!N147+'Memoria Aporte de Asociado 3'!N147+'Memoria Aporte de Asociado 4'!N147+'Memoria Aporte de Asociado 5'!N147+'Memoria Aporte de Asociado 6'!N147+'Memoria Aporte de Asociado 7'!N147+'Memoria Aporte de Asociado 8'!N147+'Memoria Aporte de Asociado 9'!N147+'Memoria Aporte de Asociado 10'!N147+'Memoria Aporte de Asociado 11'!I148+'Memoria Aporte de Asociado 12'!I148+'Memoria Aporte de Asociado 13'!I148+'Memoria Aporte de Asociado 14'!I148+'Memoria Aporte de Asociado 15'!I148+'Memoria Aporte de Asociado 16'!I148+'Memoria Aporte de Asociado 17'!I148+'Memoria Aporte de Asociado 18'!I148</f>
        <v>0</v>
      </c>
      <c r="J34" s="177">
        <f>H34+I34</f>
        <v>0</v>
      </c>
      <c r="K34" s="199">
        <f>'Memoria Aporte FIA al Ejecutor'!I20+'Memoria Aporte FIA a Asociado 1'!I20+'Memoria Aporte FIA a Asociado 2'!I20</f>
        <v>0</v>
      </c>
      <c r="L34" s="199">
        <f>'Memoria Aporte FIA al Ejecutor'!J20+'Memoria Aporte FIA a Asociado 1'!J20+'Memoria Aporte FIA a Asociado 2'!J20</f>
        <v>0</v>
      </c>
      <c r="M34" s="199">
        <f>'Memoria Aporte FIA al Ejecutor'!K20+'Memoria Aporte FIA a Asociado 1'!K20+'Memoria Aporte FIA a Asociado 2'!K20</f>
        <v>0</v>
      </c>
      <c r="N34" s="199">
        <f>'Memoria Aporte FIA al Ejecutor'!L20+'Memoria Aporte FIA a Asociado 1'!L20+'Memoria Aporte FIA a Asociado 2'!L20</f>
        <v>0</v>
      </c>
      <c r="O34" s="13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P34" s="13">
        <f>'Memoria Aporte del Ejecutor'!J24+'Memoria Aporte de Asociado 1'!J24+'Memoria Aporte de Asociado 2'!J24+'Memoria Aporte de Asociado 3'!J24+'Memoria Aporte de Asociado 4'!J24+'Memoria Aporte de Asociado 5'!J24+'Memoria Aporte de Asociado 6'!J24+'Memoria Aporte de Asociado 7'!J24+'Memoria Aporte de Asociado 8'!J24+'Memoria Aporte de Asociado 9'!J24+'Memoria Aporte de Asociado 10'!J24</f>
        <v>0</v>
      </c>
      <c r="Q34" s="13">
        <f>'Memoria Aporte del Ejecutor'!K24+'Memoria Aporte de Asociado 1'!K24+'Memoria Aporte de Asociado 2'!K24+'Memoria Aporte de Asociado 3'!K24+'Memoria Aporte de Asociado 4'!K24+'Memoria Aporte de Asociado 5'!K24+'Memoria Aporte de Asociado 6'!K24+'Memoria Aporte de Asociado 7'!K24+'Memoria Aporte de Asociado 8'!K24+'Memoria Aporte de Asociado 9'!K24+'Memoria Aporte de Asociado 10'!K24</f>
        <v>0</v>
      </c>
      <c r="R34" s="13">
        <f>'Memoria Aporte del Ejecutor'!L24+'Memoria Aporte de Asociado 1'!L24+'Memoria Aporte de Asociado 2'!L24+'Memoria Aporte de Asociado 3'!L24+'Memoria Aporte de Asociado 4'!L24+'Memoria Aporte de Asociado 5'!L24+'Memoria Aporte de Asociado 6'!L24+'Memoria Aporte de Asociado 7'!L24+'Memoria Aporte de Asociado 8'!L24+'Memoria Aporte de Asociado 9'!L24+'Memoria Aporte de Asociado 10'!L24</f>
        <v>0</v>
      </c>
      <c r="S34" s="13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T34" s="13">
        <f>'Memoria Aporte del Ejecutor'!J147+'Memoria Aporte de Asociado 1'!J147+'Memoria Aporte de Asociado 2'!J147+'Memoria Aporte de Asociado 3'!J147+'Memoria Aporte de Asociado 4'!J147+'Memoria Aporte de Asociado 5'!J147+'Memoria Aporte de Asociado 6'!J147+'Memoria Aporte de Asociado 7'!J147+'Memoria Aporte de Asociado 8'!J147+'Memoria Aporte de Asociado 9'!J147+'Memoria Aporte de Asociado 10'!J147</f>
        <v>0</v>
      </c>
      <c r="U34" s="13">
        <f>'Memoria Aporte del Ejecutor'!K147+'Memoria Aporte de Asociado 1'!K147+'Memoria Aporte de Asociado 2'!K147+'Memoria Aporte de Asociado 3'!K147+'Memoria Aporte de Asociado 4'!K147+'Memoria Aporte de Asociado 5'!K147+'Memoria Aporte de Asociado 6'!K147+'Memoria Aporte de Asociado 7'!K147+'Memoria Aporte de Asociado 8'!K147+'Memoria Aporte de Asociado 9'!K147+'Memoria Aporte de Asociado 10'!K147</f>
        <v>0</v>
      </c>
      <c r="V34" s="13">
        <f>'Memoria Aporte del Ejecutor'!L147+'Memoria Aporte de Asociado 1'!L147+'Memoria Aporte de Asociado 2'!L147+'Memoria Aporte de Asociado 3'!L147+'Memoria Aporte de Asociado 4'!L147+'Memoria Aporte de Asociado 5'!L147+'Memoria Aporte de Asociado 6'!L147+'Memoria Aporte de Asociado 7'!L147+'Memoria Aporte de Asociado 8'!L147+'Memoria Aporte de Asociado 9'!L147+'Memoria Aporte de Asociado 10'!L147</f>
        <v>0</v>
      </c>
    </row>
    <row r="35" spans="2:22" x14ac:dyDescent="0.2">
      <c r="B35" s="638"/>
      <c r="C35" s="18" t="str">
        <f>'Memoria Aporte FIA al Ejecutor'!C21</f>
        <v>Equipo Técnico 13: indicar nombre aquí</v>
      </c>
      <c r="D35" s="15">
        <f t="shared" si="1"/>
        <v>0</v>
      </c>
      <c r="E35" s="13">
        <f>'Aportes FIA Consolidado'!D19</f>
        <v>0</v>
      </c>
      <c r="F35" s="13">
        <f>SUM('Aportes FIA Consolidado'!E19:F19)</f>
        <v>0</v>
      </c>
      <c r="G35" s="177">
        <f t="shared" si="2"/>
        <v>0</v>
      </c>
      <c r="H35" s="13">
        <f>'Memoria Aporte del Ejecutor'!N25+'Memoria Aporte de Asociado 1'!N25+'Memoria Aporte de Asociado 2'!N25+'Memoria Aporte de Asociado 3'!N25+'Memoria Aporte de Asociado 4'!N25+'Memoria Aporte de Asociado 5'!N25+'Memoria Aporte de Asociado 6'!N25+'Memoria Aporte de Asociado 7'!N25+'Memoria Aporte de Asociado 8'!N25+'Memoria Aporte de Asociado 9'!N25+'Memoria Aporte de Asociado 10'!N25+'Memoria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5" s="13">
        <f>'Memoria Aporte del Ejecutor'!N148+'Memoria Aporte de Asociado 1'!N148+'Memoria Aporte de Asociado 2'!N148+'Memoria Aporte de Asociado 3'!N148+'Memoria Aporte de Asociado 4'!N148+'Memoria Aporte de Asociado 5'!N148+'Memoria Aporte de Asociado 6'!N148+'Memoria Aporte de Asociado 7'!N148+'Memoria Aporte de Asociado 8'!N148+'Memoria Aporte de Asociado 9'!N148+'Memoria Aporte de Asociado 10'!N148+'Memoria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35" s="177">
        <f t="shared" si="3"/>
        <v>0</v>
      </c>
      <c r="K35" s="199">
        <f>'Memoria Aporte FIA al Ejecutor'!I21+'Memoria Aporte FIA a Asociado 1'!I21+'Memoria Aporte FIA a Asociado 2'!I21</f>
        <v>0</v>
      </c>
      <c r="L35" s="199">
        <f>'Memoria Aporte FIA al Ejecutor'!J21+'Memoria Aporte FIA a Asociado 1'!J21+'Memoria Aporte FIA a Asociado 2'!J21</f>
        <v>0</v>
      </c>
      <c r="M35" s="199">
        <f>'Memoria Aporte FIA al Ejecutor'!K21+'Memoria Aporte FIA a Asociado 1'!K21+'Memoria Aporte FIA a Asociado 2'!K21</f>
        <v>0</v>
      </c>
      <c r="N35" s="199">
        <f>'Memoria Aporte FIA al Ejecutor'!L21+'Memoria Aporte FIA a Asociado 1'!L21+'Memoria Aporte FIA a Asociado 2'!L21</f>
        <v>0</v>
      </c>
      <c r="O35" s="13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P35" s="13">
        <f>'Memoria Aporte del Ejecutor'!J25+'Memoria Aporte de Asociado 1'!J25+'Memoria Aporte de Asociado 2'!J25+'Memoria Aporte de Asociado 3'!J25+'Memoria Aporte de Asociado 4'!J25+'Memoria Aporte de Asociado 5'!J25+'Memoria Aporte de Asociado 6'!J25+'Memoria Aporte de Asociado 7'!J25+'Memoria Aporte de Asociado 8'!J25+'Memoria Aporte de Asociado 9'!J25+'Memoria Aporte de Asociado 10'!J25</f>
        <v>0</v>
      </c>
      <c r="Q35" s="13">
        <f>'Memoria Aporte del Ejecutor'!K25+'Memoria Aporte de Asociado 1'!K25+'Memoria Aporte de Asociado 2'!K25+'Memoria Aporte de Asociado 3'!K25+'Memoria Aporte de Asociado 4'!K25+'Memoria Aporte de Asociado 5'!K25+'Memoria Aporte de Asociado 6'!K25+'Memoria Aporte de Asociado 7'!K25+'Memoria Aporte de Asociado 8'!K25+'Memoria Aporte de Asociado 9'!K25+'Memoria Aporte de Asociado 10'!K25</f>
        <v>0</v>
      </c>
      <c r="R35" s="13">
        <f>'Memoria Aporte del Ejecutor'!L25+'Memoria Aporte de Asociado 1'!L25+'Memoria Aporte de Asociado 2'!L25+'Memoria Aporte de Asociado 3'!L25+'Memoria Aporte de Asociado 4'!L25+'Memoria Aporte de Asociado 5'!L25+'Memoria Aporte de Asociado 6'!L25+'Memoria Aporte de Asociado 7'!L25+'Memoria Aporte de Asociado 8'!L25+'Memoria Aporte de Asociado 9'!L25+'Memoria Aporte de Asociado 10'!L25</f>
        <v>0</v>
      </c>
      <c r="S35" s="13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T35" s="13">
        <f>'Memoria Aporte del Ejecutor'!J148+'Memoria Aporte de Asociado 1'!J148+'Memoria Aporte de Asociado 2'!J148+'Memoria Aporte de Asociado 3'!J148+'Memoria Aporte de Asociado 4'!J148+'Memoria Aporte de Asociado 5'!J148+'Memoria Aporte de Asociado 6'!J148+'Memoria Aporte de Asociado 7'!J148+'Memoria Aporte de Asociado 8'!J148+'Memoria Aporte de Asociado 9'!J148+'Memoria Aporte de Asociado 10'!J148</f>
        <v>0</v>
      </c>
      <c r="U35" s="13">
        <f>'Memoria Aporte del Ejecutor'!K148+'Memoria Aporte de Asociado 1'!K148+'Memoria Aporte de Asociado 2'!K148+'Memoria Aporte de Asociado 3'!K148+'Memoria Aporte de Asociado 4'!K148+'Memoria Aporte de Asociado 5'!K148+'Memoria Aporte de Asociado 6'!K148+'Memoria Aporte de Asociado 7'!K148+'Memoria Aporte de Asociado 8'!K148+'Memoria Aporte de Asociado 9'!K148+'Memoria Aporte de Asociado 10'!K148</f>
        <v>0</v>
      </c>
      <c r="V35" s="13">
        <f>'Memoria Aporte del Ejecutor'!L148+'Memoria Aporte de Asociado 1'!L148+'Memoria Aporte de Asociado 2'!L148+'Memoria Aporte de Asociado 3'!L148+'Memoria Aporte de Asociado 4'!L148+'Memoria Aporte de Asociado 5'!L148+'Memoria Aporte de Asociado 6'!L148+'Memoria Aporte de Asociado 7'!L148+'Memoria Aporte de Asociado 8'!L148+'Memoria Aporte de Asociado 9'!L148+'Memoria Aporte de Asociado 10'!L148</f>
        <v>0</v>
      </c>
    </row>
    <row r="36" spans="2:22" x14ac:dyDescent="0.2">
      <c r="B36" s="638"/>
      <c r="C36" s="18" t="str">
        <f>'Memoria Aporte FIA al Ejecutor'!C22</f>
        <v>Equipo Técnico 14: indicar nombre aquí</v>
      </c>
      <c r="D36" s="15">
        <f>G36+J36</f>
        <v>0</v>
      </c>
      <c r="E36" s="13">
        <f>'Aportes FIA Consolidado'!D20</f>
        <v>0</v>
      </c>
      <c r="F36" s="13">
        <f>SUM('Aportes FIA Consolidado'!E20:F20)</f>
        <v>0</v>
      </c>
      <c r="G36" s="177">
        <f t="shared" si="2"/>
        <v>0</v>
      </c>
      <c r="H36" s="13">
        <f>'Memoria Aporte del Ejecutor'!N26+'Memoria Aporte de Asociado 1'!N26+'Memoria Aporte de Asociado 2'!N26+'Memoria Aporte de Asociado 3'!N26+'Memoria Aporte de Asociado 4'!N26+'Memoria Aporte de Asociado 5'!N26+'Memoria Aporte de Asociado 6'!N26+'Memoria Aporte de Asociado 7'!N26+'Memoria Aporte de Asociado 8'!N26+'Memoria Aporte de Asociado 9'!N26+'Memoria Aporte de Asociado 10'!N26+'Memoria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6" s="13">
        <f>'Memoria Aporte del Ejecutor'!N149+'Memoria Aporte de Asociado 1'!N149+'Memoria Aporte de Asociado 2'!N149+'Memoria Aporte de Asociado 3'!N149+'Memoria Aporte de Asociado 4'!N149+'Memoria Aporte de Asociado 5'!N149+'Memoria Aporte de Asociado 6'!N149+'Memoria Aporte de Asociado 7'!N149+'Memoria Aporte de Asociado 8'!N149+'Memoria Aporte de Asociado 9'!N149+'Memoria Aporte de Asociado 10'!N149+'Memoria Aporte de Asociado 11'!I150+'Memoria Aporte de Asociado 12'!I150+'Memoria Aporte de Asociado 13'!I150+'Memoria Aporte de Asociado 14'!I150+'Memoria Aporte de Asociado 15'!I150+'Memoria Aporte de Asociado 16'!I150+'Memoria Aporte de Asociado 17'!I150+'Memoria Aporte de Asociado 18'!I150</f>
        <v>0</v>
      </c>
      <c r="J36" s="177">
        <f t="shared" si="3"/>
        <v>0</v>
      </c>
      <c r="K36" s="199">
        <f>'Memoria Aporte FIA al Ejecutor'!I22+'Memoria Aporte FIA a Asociado 1'!I22+'Memoria Aporte FIA a Asociado 2'!I22</f>
        <v>0</v>
      </c>
      <c r="L36" s="199">
        <f>'Memoria Aporte FIA al Ejecutor'!J22+'Memoria Aporte FIA a Asociado 1'!J22+'Memoria Aporte FIA a Asociado 2'!J22</f>
        <v>0</v>
      </c>
      <c r="M36" s="199">
        <f>'Memoria Aporte FIA al Ejecutor'!K22+'Memoria Aporte FIA a Asociado 1'!K22+'Memoria Aporte FIA a Asociado 2'!K22</f>
        <v>0</v>
      </c>
      <c r="N36" s="199">
        <f>'Memoria Aporte FIA al Ejecutor'!L22+'Memoria Aporte FIA a Asociado 1'!L22+'Memoria Aporte FIA a Asociado 2'!L22</f>
        <v>0</v>
      </c>
      <c r="O36" s="13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P36" s="13">
        <f>'Memoria Aporte del Ejecutor'!J26+'Memoria Aporte de Asociado 1'!J26+'Memoria Aporte de Asociado 2'!J26+'Memoria Aporte de Asociado 3'!J26+'Memoria Aporte de Asociado 4'!J26+'Memoria Aporte de Asociado 5'!J26+'Memoria Aporte de Asociado 6'!J26+'Memoria Aporte de Asociado 7'!J26+'Memoria Aporte de Asociado 8'!J26+'Memoria Aporte de Asociado 9'!J26+'Memoria Aporte de Asociado 10'!J26</f>
        <v>0</v>
      </c>
      <c r="Q36" s="13">
        <f>'Memoria Aporte del Ejecutor'!K26+'Memoria Aporte de Asociado 1'!K26+'Memoria Aporte de Asociado 2'!K26+'Memoria Aporte de Asociado 3'!K26+'Memoria Aporte de Asociado 4'!K26+'Memoria Aporte de Asociado 5'!K26+'Memoria Aporte de Asociado 6'!K26+'Memoria Aporte de Asociado 7'!K26+'Memoria Aporte de Asociado 8'!K26+'Memoria Aporte de Asociado 9'!K26+'Memoria Aporte de Asociado 10'!K26</f>
        <v>0</v>
      </c>
      <c r="R36" s="13">
        <f>'Memoria Aporte del Ejecutor'!L26+'Memoria Aporte de Asociado 1'!L26+'Memoria Aporte de Asociado 2'!L26+'Memoria Aporte de Asociado 3'!L26+'Memoria Aporte de Asociado 4'!L26+'Memoria Aporte de Asociado 5'!L26+'Memoria Aporte de Asociado 6'!L26+'Memoria Aporte de Asociado 7'!L26+'Memoria Aporte de Asociado 8'!L26+'Memoria Aporte de Asociado 9'!L26+'Memoria Aporte de Asociado 10'!L26</f>
        <v>0</v>
      </c>
      <c r="S36" s="13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T36" s="13">
        <f>'Memoria Aporte del Ejecutor'!J149+'Memoria Aporte de Asociado 1'!J149+'Memoria Aporte de Asociado 2'!J149+'Memoria Aporte de Asociado 3'!J149+'Memoria Aporte de Asociado 4'!J149+'Memoria Aporte de Asociado 5'!J149+'Memoria Aporte de Asociado 6'!J149+'Memoria Aporte de Asociado 7'!J149+'Memoria Aporte de Asociado 8'!J149+'Memoria Aporte de Asociado 9'!J149+'Memoria Aporte de Asociado 10'!J149</f>
        <v>0</v>
      </c>
      <c r="U36" s="13">
        <f>'Memoria Aporte del Ejecutor'!K149+'Memoria Aporte de Asociado 1'!K149+'Memoria Aporte de Asociado 2'!K149+'Memoria Aporte de Asociado 3'!K149+'Memoria Aporte de Asociado 4'!K149+'Memoria Aporte de Asociado 5'!K149+'Memoria Aporte de Asociado 6'!K149+'Memoria Aporte de Asociado 7'!K149+'Memoria Aporte de Asociado 8'!K149+'Memoria Aporte de Asociado 9'!K149+'Memoria Aporte de Asociado 10'!K149</f>
        <v>0</v>
      </c>
      <c r="V36" s="13">
        <f>'Memoria Aporte del Ejecutor'!L149+'Memoria Aporte de Asociado 1'!L149+'Memoria Aporte de Asociado 2'!L149+'Memoria Aporte de Asociado 3'!L149+'Memoria Aporte de Asociado 4'!L149+'Memoria Aporte de Asociado 5'!L149+'Memoria Aporte de Asociado 6'!L149+'Memoria Aporte de Asociado 7'!L149+'Memoria Aporte de Asociado 8'!L149+'Memoria Aporte de Asociado 9'!L149+'Memoria Aporte de Asociado 10'!L149</f>
        <v>0</v>
      </c>
    </row>
    <row r="37" spans="2:22" x14ac:dyDescent="0.2">
      <c r="B37" s="638"/>
      <c r="C37" s="18" t="str">
        <f>'Memoria Aporte FIA al Ejecutor'!C23</f>
        <v>Equipo Técnico 15: indicar nombre aquí</v>
      </c>
      <c r="D37" s="15">
        <f t="shared" si="1"/>
        <v>0</v>
      </c>
      <c r="E37" s="13">
        <f>'Aportes FIA Consolidado'!D21</f>
        <v>0</v>
      </c>
      <c r="F37" s="13">
        <f>SUM('Aportes FIA Consolidado'!E21:F21)</f>
        <v>0</v>
      </c>
      <c r="G37" s="177">
        <f t="shared" si="2"/>
        <v>0</v>
      </c>
      <c r="H37" s="13">
        <f>'Memoria Aporte del Ejecutor'!N27+'Memoria Aporte de Asociado 1'!N27+'Memoria Aporte de Asociado 2'!N27+'Memoria Aporte de Asociado 3'!N27+'Memoria Aporte de Asociado 4'!N27+'Memoria Aporte de Asociado 5'!N27+'Memoria Aporte de Asociado 6'!N27+'Memoria Aporte de Asociado 7'!N27+'Memoria Aporte de Asociado 8'!N27+'Memoria Aporte de Asociado 9'!N27+'Memoria Aporte de Asociado 10'!N27+'Memoria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7" s="13">
        <f>'Memoria Aporte del Ejecutor'!N150+'Memoria Aporte de Asociado 1'!N150+'Memoria Aporte de Asociado 2'!N150+'Memoria Aporte de Asociado 3'!N150+'Memoria Aporte de Asociado 4'!N150+'Memoria Aporte de Asociado 5'!N150+'Memoria Aporte de Asociado 6'!N150+'Memoria Aporte de Asociado 7'!N150+'Memoria Aporte de Asociado 8'!N150+'Memoria Aporte de Asociado 9'!N150+'Memoria Aporte de Asociado 10'!N150+'Memoria Aporte de Asociado 11'!I151+'Memoria Aporte de Asociado 12'!I151+'Memoria Aporte de Asociado 13'!I151+'Memoria Aporte de Asociado 14'!I151+'Memoria Aporte de Asociado 15'!I151+'Memoria Aporte de Asociado 16'!I151+'Memoria Aporte de Asociado 17'!I151+'Memoria Aporte de Asociado 18'!I151</f>
        <v>0</v>
      </c>
      <c r="J37" s="177">
        <f t="shared" si="3"/>
        <v>0</v>
      </c>
      <c r="K37" s="199">
        <f>'Memoria Aporte FIA al Ejecutor'!I23+'Memoria Aporte FIA a Asociado 1'!I23+'Memoria Aporte FIA a Asociado 2'!I23</f>
        <v>0</v>
      </c>
      <c r="L37" s="199">
        <f>'Memoria Aporte FIA al Ejecutor'!J23+'Memoria Aporte FIA a Asociado 1'!J23+'Memoria Aporte FIA a Asociado 2'!J23</f>
        <v>0</v>
      </c>
      <c r="M37" s="199">
        <f>'Memoria Aporte FIA al Ejecutor'!K23+'Memoria Aporte FIA a Asociado 1'!K23+'Memoria Aporte FIA a Asociado 2'!K23</f>
        <v>0</v>
      </c>
      <c r="N37" s="199">
        <f>'Memoria Aporte FIA al Ejecutor'!L23+'Memoria Aporte FIA a Asociado 1'!L23+'Memoria Aporte FIA a Asociado 2'!L23</f>
        <v>0</v>
      </c>
      <c r="O37" s="13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P37" s="13">
        <f>'Memoria Aporte del Ejecutor'!J27+'Memoria Aporte de Asociado 1'!J27+'Memoria Aporte de Asociado 2'!J27+'Memoria Aporte de Asociado 3'!J27+'Memoria Aporte de Asociado 4'!J27+'Memoria Aporte de Asociado 5'!J27+'Memoria Aporte de Asociado 6'!J27+'Memoria Aporte de Asociado 7'!J27+'Memoria Aporte de Asociado 8'!J27+'Memoria Aporte de Asociado 9'!J27+'Memoria Aporte de Asociado 10'!J27</f>
        <v>0</v>
      </c>
      <c r="Q37" s="13">
        <f>'Memoria Aporte del Ejecutor'!K27+'Memoria Aporte de Asociado 1'!K27+'Memoria Aporte de Asociado 2'!K27+'Memoria Aporte de Asociado 3'!K27+'Memoria Aporte de Asociado 4'!K27+'Memoria Aporte de Asociado 5'!K27+'Memoria Aporte de Asociado 6'!K27+'Memoria Aporte de Asociado 7'!K27+'Memoria Aporte de Asociado 8'!K27+'Memoria Aporte de Asociado 9'!K27+'Memoria Aporte de Asociado 10'!K27</f>
        <v>0</v>
      </c>
      <c r="R37" s="13">
        <f>'Memoria Aporte del Ejecutor'!L27+'Memoria Aporte de Asociado 1'!L27+'Memoria Aporte de Asociado 2'!L27+'Memoria Aporte de Asociado 3'!L27+'Memoria Aporte de Asociado 4'!L27+'Memoria Aporte de Asociado 5'!L27+'Memoria Aporte de Asociado 6'!L27+'Memoria Aporte de Asociado 7'!L27+'Memoria Aporte de Asociado 8'!L27+'Memoria Aporte de Asociado 9'!L27+'Memoria Aporte de Asociado 10'!L27</f>
        <v>0</v>
      </c>
      <c r="S37" s="13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T37" s="13">
        <f>'Memoria Aporte del Ejecutor'!J150+'Memoria Aporte de Asociado 1'!J150+'Memoria Aporte de Asociado 2'!J150+'Memoria Aporte de Asociado 3'!J150+'Memoria Aporte de Asociado 4'!J150+'Memoria Aporte de Asociado 5'!J150+'Memoria Aporte de Asociado 6'!J150+'Memoria Aporte de Asociado 7'!J150+'Memoria Aporte de Asociado 8'!J150+'Memoria Aporte de Asociado 9'!J150+'Memoria Aporte de Asociado 10'!J150</f>
        <v>0</v>
      </c>
      <c r="U37" s="13">
        <f>'Memoria Aporte del Ejecutor'!K150+'Memoria Aporte de Asociado 1'!K150+'Memoria Aporte de Asociado 2'!K150+'Memoria Aporte de Asociado 3'!K150+'Memoria Aporte de Asociado 4'!K150+'Memoria Aporte de Asociado 5'!K150+'Memoria Aporte de Asociado 6'!K150+'Memoria Aporte de Asociado 7'!K150+'Memoria Aporte de Asociado 8'!K150+'Memoria Aporte de Asociado 9'!K150+'Memoria Aporte de Asociado 10'!K150</f>
        <v>0</v>
      </c>
      <c r="V37" s="13">
        <f>'Memoria Aporte del Ejecutor'!L150+'Memoria Aporte de Asociado 1'!L150+'Memoria Aporte de Asociado 2'!L150+'Memoria Aporte de Asociado 3'!L150+'Memoria Aporte de Asociado 4'!L150+'Memoria Aporte de Asociado 5'!L150+'Memoria Aporte de Asociado 6'!L150+'Memoria Aporte de Asociado 7'!L150+'Memoria Aporte de Asociado 8'!L150+'Memoria Aporte de Asociado 9'!L150+'Memoria Aporte de Asociado 10'!L150</f>
        <v>0</v>
      </c>
    </row>
    <row r="38" spans="2:22" x14ac:dyDescent="0.2">
      <c r="B38" s="638"/>
      <c r="C38" s="18" t="str">
        <f>'Memoria Aporte FIA al Ejecutor'!C24</f>
        <v>Equipo Técnico 16: indicar nombre aquí</v>
      </c>
      <c r="D38" s="15">
        <f t="shared" si="1"/>
        <v>0</v>
      </c>
      <c r="E38" s="13">
        <f>'Aportes FIA Consolidado'!D22</f>
        <v>0</v>
      </c>
      <c r="F38" s="13">
        <f>SUM('Aportes FIA Consolidado'!E22:F22)</f>
        <v>0</v>
      </c>
      <c r="G38" s="177">
        <f>E38+F38</f>
        <v>0</v>
      </c>
      <c r="H38" s="13">
        <f>'Memoria Aporte del Ejecutor'!N28+'Memoria Aporte de Asociado 1'!N28+'Memoria Aporte de Asociado 2'!N28+'Memoria Aporte de Asociado 3'!N28+'Memoria Aporte de Asociado 4'!N28+'Memoria Aporte de Asociado 5'!N28+'Memoria Aporte de Asociado 6'!N28+'Memoria Aporte de Asociado 7'!N28+'Memoria Aporte de Asociado 8'!N28+'Memoria Aporte de Asociado 9'!N28+'Memoria Aporte de Asociado 10'!N28+'Memoria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8" s="13">
        <f>'Memoria Aporte del Ejecutor'!N151+'Memoria Aporte de Asociado 1'!N151+'Memoria Aporte de Asociado 2'!N151+'Memoria Aporte de Asociado 3'!N151+'Memoria Aporte de Asociado 4'!N151+'Memoria Aporte de Asociado 5'!N151+'Memoria Aporte de Asociado 6'!N151+'Memoria Aporte de Asociado 7'!N151+'Memoria Aporte de Asociado 8'!N151+'Memoria Aporte de Asociado 9'!N151+'Memoria Aporte de Asociado 10'!N151+'Memoria Aporte de Asociado 11'!I152+'Memoria Aporte de Asociado 12'!I152+'Memoria Aporte de Asociado 13'!I152+'Memoria Aporte de Asociado 14'!I152+'Memoria Aporte de Asociado 15'!I152+'Memoria Aporte de Asociado 16'!I152+'Memoria Aporte de Asociado 17'!I152+'Memoria Aporte de Asociado 18'!I152</f>
        <v>0</v>
      </c>
      <c r="J38" s="177">
        <f>H38+I38</f>
        <v>0</v>
      </c>
      <c r="K38" s="199">
        <f>'Memoria Aporte FIA al Ejecutor'!I24+'Memoria Aporte FIA a Asociado 1'!I24+'Memoria Aporte FIA a Asociado 2'!I24</f>
        <v>0</v>
      </c>
      <c r="L38" s="199">
        <f>'Memoria Aporte FIA al Ejecutor'!J24+'Memoria Aporte FIA a Asociado 1'!J24+'Memoria Aporte FIA a Asociado 2'!J24</f>
        <v>0</v>
      </c>
      <c r="M38" s="199">
        <f>'Memoria Aporte FIA al Ejecutor'!K24+'Memoria Aporte FIA a Asociado 1'!K24+'Memoria Aporte FIA a Asociado 2'!K24</f>
        <v>0</v>
      </c>
      <c r="N38" s="199">
        <f>'Memoria Aporte FIA al Ejecutor'!L24+'Memoria Aporte FIA a Asociado 1'!L24+'Memoria Aporte FIA a Asociado 2'!L24</f>
        <v>0</v>
      </c>
      <c r="O38" s="13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P38" s="13">
        <f>'Memoria Aporte del Ejecutor'!J28+'Memoria Aporte de Asociado 1'!J28+'Memoria Aporte de Asociado 2'!J28+'Memoria Aporte de Asociado 3'!J28+'Memoria Aporte de Asociado 4'!J28+'Memoria Aporte de Asociado 5'!J28+'Memoria Aporte de Asociado 6'!J28+'Memoria Aporte de Asociado 7'!J28+'Memoria Aporte de Asociado 8'!J28+'Memoria Aporte de Asociado 9'!J28+'Memoria Aporte de Asociado 10'!J28</f>
        <v>0</v>
      </c>
      <c r="Q38" s="13">
        <f>'Memoria Aporte del Ejecutor'!K28+'Memoria Aporte de Asociado 1'!K28+'Memoria Aporte de Asociado 2'!K28+'Memoria Aporte de Asociado 3'!K28+'Memoria Aporte de Asociado 4'!K28+'Memoria Aporte de Asociado 5'!K28+'Memoria Aporte de Asociado 6'!K28+'Memoria Aporte de Asociado 7'!K28+'Memoria Aporte de Asociado 8'!K28+'Memoria Aporte de Asociado 9'!K28+'Memoria Aporte de Asociado 10'!K28</f>
        <v>0</v>
      </c>
      <c r="R38" s="13">
        <f>'Memoria Aporte del Ejecutor'!L28+'Memoria Aporte de Asociado 1'!L28+'Memoria Aporte de Asociado 2'!L28+'Memoria Aporte de Asociado 3'!L28+'Memoria Aporte de Asociado 4'!L28+'Memoria Aporte de Asociado 5'!L28+'Memoria Aporte de Asociado 6'!L28+'Memoria Aporte de Asociado 7'!L28+'Memoria Aporte de Asociado 8'!L28+'Memoria Aporte de Asociado 9'!L28+'Memoria Aporte de Asociado 10'!L28</f>
        <v>0</v>
      </c>
      <c r="S38" s="13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T38" s="13">
        <f>'Memoria Aporte del Ejecutor'!J151+'Memoria Aporte de Asociado 1'!J151+'Memoria Aporte de Asociado 2'!J151+'Memoria Aporte de Asociado 3'!J151+'Memoria Aporte de Asociado 4'!J151+'Memoria Aporte de Asociado 5'!J151+'Memoria Aporte de Asociado 6'!J151+'Memoria Aporte de Asociado 7'!J151+'Memoria Aporte de Asociado 8'!J151+'Memoria Aporte de Asociado 9'!J151+'Memoria Aporte de Asociado 10'!J151</f>
        <v>0</v>
      </c>
      <c r="U38" s="13">
        <f>'Memoria Aporte del Ejecutor'!K151+'Memoria Aporte de Asociado 1'!K151+'Memoria Aporte de Asociado 2'!K151+'Memoria Aporte de Asociado 3'!K151+'Memoria Aporte de Asociado 4'!K151+'Memoria Aporte de Asociado 5'!K151+'Memoria Aporte de Asociado 6'!K151+'Memoria Aporte de Asociado 7'!K151+'Memoria Aporte de Asociado 8'!K151+'Memoria Aporte de Asociado 9'!K151+'Memoria Aporte de Asociado 10'!K151</f>
        <v>0</v>
      </c>
      <c r="V38" s="13">
        <f>'Memoria Aporte del Ejecutor'!L151+'Memoria Aporte de Asociado 1'!L151+'Memoria Aporte de Asociado 2'!L151+'Memoria Aporte de Asociado 3'!L151+'Memoria Aporte de Asociado 4'!L151+'Memoria Aporte de Asociado 5'!L151+'Memoria Aporte de Asociado 6'!L151+'Memoria Aporte de Asociado 7'!L151+'Memoria Aporte de Asociado 8'!L151+'Memoria Aporte de Asociado 9'!L151+'Memoria Aporte de Asociado 10'!L151</f>
        <v>0</v>
      </c>
    </row>
    <row r="39" spans="2:22" x14ac:dyDescent="0.2">
      <c r="B39" s="638"/>
      <c r="C39" s="18" t="str">
        <f>'Memoria Aporte FIA al Ejecutor'!C25</f>
        <v>Equipo Técnico 17: indicar nombre aquí</v>
      </c>
      <c r="D39" s="15">
        <f t="shared" si="1"/>
        <v>0</v>
      </c>
      <c r="E39" s="13">
        <f>'Aportes FIA Consolidado'!D23</f>
        <v>0</v>
      </c>
      <c r="F39" s="13">
        <f>SUM('Aportes FIA Consolidado'!E23:F23)</f>
        <v>0</v>
      </c>
      <c r="G39" s="177">
        <f t="shared" si="2"/>
        <v>0</v>
      </c>
      <c r="H39" s="13">
        <f>'Memoria Aporte del Ejecutor'!N29+'Memoria Aporte de Asociado 1'!N29+'Memoria Aporte de Asociado 2'!N29+'Memoria Aporte de Asociado 3'!N29+'Memoria Aporte de Asociado 4'!N29+'Memoria Aporte de Asociado 5'!N29+'Memoria Aporte de Asociado 6'!N29+'Memoria Aporte de Asociado 7'!N29+'Memoria Aporte de Asociado 8'!N29+'Memoria Aporte de Asociado 9'!N29+'Memoria Aporte de Asociado 10'!N29+'Memoria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9" s="13">
        <f>'Memoria Aporte del Ejecutor'!N152+'Memoria Aporte de Asociado 1'!N152+'Memoria Aporte de Asociado 2'!N152+'Memoria Aporte de Asociado 3'!N152+'Memoria Aporte de Asociado 4'!N152+'Memoria Aporte de Asociado 5'!N152+'Memoria Aporte de Asociado 6'!N152+'Memoria Aporte de Asociado 7'!N152+'Memoria Aporte de Asociado 8'!N152+'Memoria Aporte de Asociado 9'!N152+'Memoria Aporte de Asociado 10'!N152+'Memoria Aporte de Asociado 11'!I153+'Memoria Aporte de Asociado 12'!I153+'Memoria Aporte de Asociado 13'!I153+'Memoria Aporte de Asociado 14'!I153+'Memoria Aporte de Asociado 15'!I153+'Memoria Aporte de Asociado 16'!I153+'Memoria Aporte de Asociado 17'!I153+'Memoria Aporte de Asociado 18'!I153</f>
        <v>0</v>
      </c>
      <c r="J39" s="177">
        <f t="shared" si="3"/>
        <v>0</v>
      </c>
      <c r="K39" s="199">
        <f>'Memoria Aporte FIA al Ejecutor'!I25+'Memoria Aporte FIA a Asociado 1'!I25+'Memoria Aporte FIA a Asociado 2'!I25</f>
        <v>0</v>
      </c>
      <c r="L39" s="199">
        <f>'Memoria Aporte FIA al Ejecutor'!J25+'Memoria Aporte FIA a Asociado 1'!J25+'Memoria Aporte FIA a Asociado 2'!J25</f>
        <v>0</v>
      </c>
      <c r="M39" s="199">
        <f>'Memoria Aporte FIA al Ejecutor'!K25+'Memoria Aporte FIA a Asociado 1'!K25+'Memoria Aporte FIA a Asociado 2'!K25</f>
        <v>0</v>
      </c>
      <c r="N39" s="199">
        <f>'Memoria Aporte FIA al Ejecutor'!L25+'Memoria Aporte FIA a Asociado 1'!L25+'Memoria Aporte FIA a Asociado 2'!L25</f>
        <v>0</v>
      </c>
      <c r="O39" s="13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P39" s="13">
        <f>'Memoria Aporte del Ejecutor'!J29+'Memoria Aporte de Asociado 1'!J29+'Memoria Aporte de Asociado 2'!J29+'Memoria Aporte de Asociado 3'!J29+'Memoria Aporte de Asociado 4'!J29+'Memoria Aporte de Asociado 5'!J29+'Memoria Aporte de Asociado 6'!J29+'Memoria Aporte de Asociado 7'!J29+'Memoria Aporte de Asociado 8'!J29+'Memoria Aporte de Asociado 9'!J29+'Memoria Aporte de Asociado 10'!J29</f>
        <v>0</v>
      </c>
      <c r="Q39" s="13">
        <f>'Memoria Aporte del Ejecutor'!K29+'Memoria Aporte de Asociado 1'!K29+'Memoria Aporte de Asociado 2'!K29+'Memoria Aporte de Asociado 3'!K29+'Memoria Aporte de Asociado 4'!K29+'Memoria Aporte de Asociado 5'!K29+'Memoria Aporte de Asociado 6'!K29+'Memoria Aporte de Asociado 7'!K29+'Memoria Aporte de Asociado 8'!K29+'Memoria Aporte de Asociado 9'!K29+'Memoria Aporte de Asociado 10'!K29</f>
        <v>0</v>
      </c>
      <c r="R39" s="13">
        <f>'Memoria Aporte del Ejecutor'!L29+'Memoria Aporte de Asociado 1'!L29+'Memoria Aporte de Asociado 2'!L29+'Memoria Aporte de Asociado 3'!L29+'Memoria Aporte de Asociado 4'!L29+'Memoria Aporte de Asociado 5'!L29+'Memoria Aporte de Asociado 6'!L29+'Memoria Aporte de Asociado 7'!L29+'Memoria Aporte de Asociado 8'!L29+'Memoria Aporte de Asociado 9'!L29+'Memoria Aporte de Asociado 10'!L29</f>
        <v>0</v>
      </c>
      <c r="S39" s="13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T39" s="13">
        <f>'Memoria Aporte del Ejecutor'!J152+'Memoria Aporte de Asociado 1'!J152+'Memoria Aporte de Asociado 2'!J152+'Memoria Aporte de Asociado 3'!J152+'Memoria Aporte de Asociado 4'!J152+'Memoria Aporte de Asociado 5'!J152+'Memoria Aporte de Asociado 6'!J152+'Memoria Aporte de Asociado 7'!J152+'Memoria Aporte de Asociado 8'!J152+'Memoria Aporte de Asociado 9'!J152+'Memoria Aporte de Asociado 10'!J152</f>
        <v>0</v>
      </c>
      <c r="U39" s="13">
        <f>'Memoria Aporte del Ejecutor'!K152+'Memoria Aporte de Asociado 1'!K152+'Memoria Aporte de Asociado 2'!K152+'Memoria Aporte de Asociado 3'!K152+'Memoria Aporte de Asociado 4'!K152+'Memoria Aporte de Asociado 5'!K152+'Memoria Aporte de Asociado 6'!K152+'Memoria Aporte de Asociado 7'!K152+'Memoria Aporte de Asociado 8'!K152+'Memoria Aporte de Asociado 9'!K152+'Memoria Aporte de Asociado 10'!K152</f>
        <v>0</v>
      </c>
      <c r="V39" s="13">
        <f>'Memoria Aporte del Ejecutor'!L152+'Memoria Aporte de Asociado 1'!L152+'Memoria Aporte de Asociado 2'!L152+'Memoria Aporte de Asociado 3'!L152+'Memoria Aporte de Asociado 4'!L152+'Memoria Aporte de Asociado 5'!L152+'Memoria Aporte de Asociado 6'!L152+'Memoria Aporte de Asociado 7'!L152+'Memoria Aporte de Asociado 8'!L152+'Memoria Aporte de Asociado 9'!L152+'Memoria Aporte de Asociado 10'!L152</f>
        <v>0</v>
      </c>
    </row>
    <row r="40" spans="2:22" x14ac:dyDescent="0.2">
      <c r="B40" s="638"/>
      <c r="C40" s="18" t="str">
        <f>'Memoria Aporte FIA al Ejecutor'!C26</f>
        <v>Equipo Técnico 18: indicar nombre aquí</v>
      </c>
      <c r="D40" s="15">
        <f t="shared" si="1"/>
        <v>0</v>
      </c>
      <c r="E40" s="13">
        <f>'Aportes FIA Consolidado'!D24</f>
        <v>0</v>
      </c>
      <c r="F40" s="13">
        <f>SUM('Aportes FIA Consolidado'!E24:F24)</f>
        <v>0</v>
      </c>
      <c r="G40" s="177">
        <f t="shared" si="2"/>
        <v>0</v>
      </c>
      <c r="H40" s="13">
        <f>'Memoria Aporte del Ejecutor'!N30+'Memoria Aporte de Asociado 1'!N30+'Memoria Aporte de Asociado 2'!N30+'Memoria Aporte de Asociado 3'!N30+'Memoria Aporte de Asociado 4'!N30+'Memoria Aporte de Asociado 5'!N30+'Memoria Aporte de Asociado 6'!N30+'Memoria Aporte de Asociado 7'!N30+'Memoria Aporte de Asociado 8'!N30+'Memoria Aporte de Asociado 9'!N30+'Memoria Aporte de Asociado 10'!N30+'Memoria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40" s="13">
        <f>'Memoria Aporte del Ejecutor'!N153+'Memoria Aporte de Asociado 1'!N153+'Memoria Aporte de Asociado 2'!N153+'Memoria Aporte de Asociado 3'!N153+'Memoria Aporte de Asociado 4'!N153+'Memoria Aporte de Asociado 5'!N153+'Memoria Aporte de Asociado 6'!N153+'Memoria Aporte de Asociado 7'!N153+'Memoria Aporte de Asociado 8'!N153+'Memoria Aporte de Asociado 9'!N153+'Memoria Aporte de Asociado 10'!N153+'Memoria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0" s="177">
        <f t="shared" si="3"/>
        <v>0</v>
      </c>
      <c r="K40" s="199">
        <f>'Memoria Aporte FIA al Ejecutor'!I26+'Memoria Aporte FIA a Asociado 1'!I26+'Memoria Aporte FIA a Asociado 2'!I26</f>
        <v>0</v>
      </c>
      <c r="L40" s="199">
        <f>'Memoria Aporte FIA al Ejecutor'!J26+'Memoria Aporte FIA a Asociado 1'!J26+'Memoria Aporte FIA a Asociado 2'!J26</f>
        <v>0</v>
      </c>
      <c r="M40" s="199">
        <f>'Memoria Aporte FIA al Ejecutor'!K26+'Memoria Aporte FIA a Asociado 1'!K26+'Memoria Aporte FIA a Asociado 2'!K26</f>
        <v>0</v>
      </c>
      <c r="N40" s="199">
        <f>'Memoria Aporte FIA al Ejecutor'!L26+'Memoria Aporte FIA a Asociado 1'!L26+'Memoria Aporte FIA a Asociado 2'!L26</f>
        <v>0</v>
      </c>
      <c r="O40" s="13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P40" s="13">
        <f>'Memoria Aporte del Ejecutor'!J30+'Memoria Aporte de Asociado 1'!J30+'Memoria Aporte de Asociado 2'!J30+'Memoria Aporte de Asociado 3'!J30+'Memoria Aporte de Asociado 4'!J30+'Memoria Aporte de Asociado 5'!J30+'Memoria Aporte de Asociado 6'!J30+'Memoria Aporte de Asociado 7'!J30+'Memoria Aporte de Asociado 8'!J30+'Memoria Aporte de Asociado 9'!J30+'Memoria Aporte de Asociado 10'!J30</f>
        <v>0</v>
      </c>
      <c r="Q40" s="13">
        <f>'Memoria Aporte del Ejecutor'!K30+'Memoria Aporte de Asociado 1'!K30+'Memoria Aporte de Asociado 2'!K30+'Memoria Aporte de Asociado 3'!K30+'Memoria Aporte de Asociado 4'!K30+'Memoria Aporte de Asociado 5'!K30+'Memoria Aporte de Asociado 6'!K30+'Memoria Aporte de Asociado 7'!K30+'Memoria Aporte de Asociado 8'!K30+'Memoria Aporte de Asociado 9'!K30+'Memoria Aporte de Asociado 10'!K30</f>
        <v>0</v>
      </c>
      <c r="R40" s="13">
        <f>'Memoria Aporte del Ejecutor'!L30+'Memoria Aporte de Asociado 1'!L30+'Memoria Aporte de Asociado 2'!L30+'Memoria Aporte de Asociado 3'!L30+'Memoria Aporte de Asociado 4'!L30+'Memoria Aporte de Asociado 5'!L30+'Memoria Aporte de Asociado 6'!L30+'Memoria Aporte de Asociado 7'!L30+'Memoria Aporte de Asociado 8'!L30+'Memoria Aporte de Asociado 9'!L30+'Memoria Aporte de Asociado 10'!L30</f>
        <v>0</v>
      </c>
      <c r="S40" s="13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T40" s="13">
        <f>'Memoria Aporte del Ejecutor'!J153+'Memoria Aporte de Asociado 1'!J153+'Memoria Aporte de Asociado 2'!J153+'Memoria Aporte de Asociado 3'!J153+'Memoria Aporte de Asociado 4'!J153+'Memoria Aporte de Asociado 5'!J153+'Memoria Aporte de Asociado 6'!J153+'Memoria Aporte de Asociado 7'!J153+'Memoria Aporte de Asociado 8'!J153+'Memoria Aporte de Asociado 9'!J153+'Memoria Aporte de Asociado 10'!J153</f>
        <v>0</v>
      </c>
      <c r="U40" s="13">
        <f>'Memoria Aporte del Ejecutor'!K153+'Memoria Aporte de Asociado 1'!K153+'Memoria Aporte de Asociado 2'!K153+'Memoria Aporte de Asociado 3'!K153+'Memoria Aporte de Asociado 4'!K153+'Memoria Aporte de Asociado 5'!K153+'Memoria Aporte de Asociado 6'!K153+'Memoria Aporte de Asociado 7'!K153+'Memoria Aporte de Asociado 8'!K153+'Memoria Aporte de Asociado 9'!K153+'Memoria Aporte de Asociado 10'!K153</f>
        <v>0</v>
      </c>
      <c r="V40" s="13">
        <f>'Memoria Aporte del Ejecutor'!L153+'Memoria Aporte de Asociado 1'!L153+'Memoria Aporte de Asociado 2'!L153+'Memoria Aporte de Asociado 3'!L153+'Memoria Aporte de Asociado 4'!L153+'Memoria Aporte de Asociado 5'!L153+'Memoria Aporte de Asociado 6'!L153+'Memoria Aporte de Asociado 7'!L153+'Memoria Aporte de Asociado 8'!L153+'Memoria Aporte de Asociado 9'!L153+'Memoria Aporte de Asociado 10'!L153</f>
        <v>0</v>
      </c>
    </row>
    <row r="41" spans="2:22" x14ac:dyDescent="0.2">
      <c r="B41" s="638"/>
      <c r="C41" s="18" t="str">
        <f>'Memoria Aporte FIA al Ejecutor'!C27</f>
        <v>Equipo Técnico 19: indicar nombre aquí</v>
      </c>
      <c r="D41" s="15">
        <f t="shared" si="1"/>
        <v>0</v>
      </c>
      <c r="E41" s="13">
        <f>'Aportes FIA Consolidado'!D25</f>
        <v>0</v>
      </c>
      <c r="F41" s="13">
        <f>SUM('Aportes FIA Consolidado'!E25:F25)</f>
        <v>0</v>
      </c>
      <c r="G41" s="177">
        <f t="shared" si="2"/>
        <v>0</v>
      </c>
      <c r="H41" s="13">
        <f>'Memoria Aporte del Ejecutor'!N31+'Memoria Aporte de Asociado 1'!N31+'Memoria Aporte de Asociado 2'!N31+'Memoria Aporte de Asociado 3'!N31+'Memoria Aporte de Asociado 4'!N31+'Memoria Aporte de Asociado 5'!N31+'Memoria Aporte de Asociado 6'!N31+'Memoria Aporte de Asociado 7'!N31+'Memoria Aporte de Asociado 8'!N31+'Memoria Aporte de Asociado 9'!N31+'Memoria Aporte de Asociado 10'!N31+'Memoria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1" s="13">
        <f>'Memoria Aporte del Ejecutor'!N154+'Memoria Aporte de Asociado 1'!N154+'Memoria Aporte de Asociado 2'!N154+'Memoria Aporte de Asociado 3'!N154+'Memoria Aporte de Asociado 4'!N154+'Memoria Aporte de Asociado 5'!N154+'Memoria Aporte de Asociado 6'!N154+'Memoria Aporte de Asociado 7'!N154+'Memoria Aporte de Asociado 8'!N154+'Memoria Aporte de Asociado 9'!N154+'Memoria Aporte de Asociado 10'!N154+'Memoria Aporte de Asociado 11'!I155+'Memoria Aporte de Asociado 12'!I155+'Memoria Aporte de Asociado 13'!I155+'Memoria Aporte de Asociado 14'!I155+'Memoria Aporte de Asociado 15'!I155+'Memoria Aporte de Asociado 16'!I155+'Memoria Aporte de Asociado 17'!I155+'Memoria Aporte de Asociado 18'!I155</f>
        <v>0</v>
      </c>
      <c r="J41" s="177">
        <f t="shared" si="3"/>
        <v>0</v>
      </c>
      <c r="K41" s="199">
        <f>'Memoria Aporte FIA al Ejecutor'!I27+'Memoria Aporte FIA a Asociado 1'!I27+'Memoria Aporte FIA a Asociado 2'!I27</f>
        <v>0</v>
      </c>
      <c r="L41" s="199">
        <f>'Memoria Aporte FIA al Ejecutor'!J27+'Memoria Aporte FIA a Asociado 1'!J27+'Memoria Aporte FIA a Asociado 2'!J27</f>
        <v>0</v>
      </c>
      <c r="M41" s="199">
        <f>'Memoria Aporte FIA al Ejecutor'!K27+'Memoria Aporte FIA a Asociado 1'!K27+'Memoria Aporte FIA a Asociado 2'!K27</f>
        <v>0</v>
      </c>
      <c r="N41" s="199">
        <f>'Memoria Aporte FIA al Ejecutor'!L27+'Memoria Aporte FIA a Asociado 1'!L27+'Memoria Aporte FIA a Asociado 2'!L27</f>
        <v>0</v>
      </c>
      <c r="O41" s="13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P41" s="13">
        <f>'Memoria Aporte del Ejecutor'!J31+'Memoria Aporte de Asociado 1'!J31+'Memoria Aporte de Asociado 2'!J31+'Memoria Aporte de Asociado 3'!J31+'Memoria Aporte de Asociado 4'!J31+'Memoria Aporte de Asociado 5'!J31+'Memoria Aporte de Asociado 6'!J31+'Memoria Aporte de Asociado 7'!J31+'Memoria Aporte de Asociado 8'!J31+'Memoria Aporte de Asociado 9'!J31+'Memoria Aporte de Asociado 10'!J31</f>
        <v>0</v>
      </c>
      <c r="Q41" s="13">
        <f>'Memoria Aporte del Ejecutor'!K31+'Memoria Aporte de Asociado 1'!K31+'Memoria Aporte de Asociado 2'!K31+'Memoria Aporte de Asociado 3'!K31+'Memoria Aporte de Asociado 4'!K31+'Memoria Aporte de Asociado 5'!K31+'Memoria Aporte de Asociado 6'!K31+'Memoria Aporte de Asociado 7'!K31+'Memoria Aporte de Asociado 8'!K31+'Memoria Aporte de Asociado 9'!K31+'Memoria Aporte de Asociado 10'!K31</f>
        <v>0</v>
      </c>
      <c r="R41" s="13">
        <f>'Memoria Aporte del Ejecutor'!L31+'Memoria Aporte de Asociado 1'!L31+'Memoria Aporte de Asociado 2'!L31+'Memoria Aporte de Asociado 3'!L31+'Memoria Aporte de Asociado 4'!L31+'Memoria Aporte de Asociado 5'!L31+'Memoria Aporte de Asociado 6'!L31+'Memoria Aporte de Asociado 7'!L31+'Memoria Aporte de Asociado 8'!L31+'Memoria Aporte de Asociado 9'!L31+'Memoria Aporte de Asociado 10'!L31</f>
        <v>0</v>
      </c>
      <c r="S41" s="13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T41" s="13">
        <f>'Memoria Aporte del Ejecutor'!J154+'Memoria Aporte de Asociado 1'!J154+'Memoria Aporte de Asociado 2'!J154+'Memoria Aporte de Asociado 3'!J154+'Memoria Aporte de Asociado 4'!J154+'Memoria Aporte de Asociado 5'!J154+'Memoria Aporte de Asociado 6'!J154+'Memoria Aporte de Asociado 7'!J154+'Memoria Aporte de Asociado 8'!J154+'Memoria Aporte de Asociado 9'!J154+'Memoria Aporte de Asociado 10'!J154</f>
        <v>0</v>
      </c>
      <c r="U41" s="13">
        <f>'Memoria Aporte del Ejecutor'!K154+'Memoria Aporte de Asociado 1'!K154+'Memoria Aporte de Asociado 2'!K154+'Memoria Aporte de Asociado 3'!K154+'Memoria Aporte de Asociado 4'!K154+'Memoria Aporte de Asociado 5'!K154+'Memoria Aporte de Asociado 6'!K154+'Memoria Aporte de Asociado 7'!K154+'Memoria Aporte de Asociado 8'!K154+'Memoria Aporte de Asociado 9'!K154+'Memoria Aporte de Asociado 10'!K154</f>
        <v>0</v>
      </c>
      <c r="V41" s="13">
        <f>'Memoria Aporte del Ejecutor'!L154+'Memoria Aporte de Asociado 1'!L154+'Memoria Aporte de Asociado 2'!L154+'Memoria Aporte de Asociado 3'!L154+'Memoria Aporte de Asociado 4'!L154+'Memoria Aporte de Asociado 5'!L154+'Memoria Aporte de Asociado 6'!L154+'Memoria Aporte de Asociado 7'!L154+'Memoria Aporte de Asociado 8'!L154+'Memoria Aporte de Asociado 9'!L154+'Memoria Aporte de Asociado 10'!L154</f>
        <v>0</v>
      </c>
    </row>
    <row r="42" spans="2:22" x14ac:dyDescent="0.2">
      <c r="B42" s="638"/>
      <c r="C42" s="18" t="str">
        <f>'Memoria Aporte FIA al Ejecutor'!C28</f>
        <v>Equipo Técnico 20: indicar nombre aquí</v>
      </c>
      <c r="D42" s="15">
        <f t="shared" si="1"/>
        <v>0</v>
      </c>
      <c r="E42" s="13">
        <f>'Aportes FIA Consolidado'!D26</f>
        <v>0</v>
      </c>
      <c r="F42" s="13">
        <f>SUM('Aportes FIA Consolidado'!E26:F26)</f>
        <v>0</v>
      </c>
      <c r="G42" s="177">
        <f t="shared" si="2"/>
        <v>0</v>
      </c>
      <c r="H42" s="13">
        <f>'Memoria Aporte del Ejecutor'!N32+'Memoria Aporte de Asociado 1'!N32+'Memoria Aporte de Asociado 2'!N32+'Memoria Aporte de Asociado 3'!N32+'Memoria Aporte de Asociado 4'!N32+'Memoria Aporte de Asociado 5'!N32+'Memoria Aporte de Asociado 6'!N32+'Memoria Aporte de Asociado 7'!N32+'Memoria Aporte de Asociado 8'!N32+'Memoria Aporte de Asociado 9'!N32+'Memoria Aporte de Asociado 10'!N32+'Memoria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2" s="13">
        <f>'Memoria Aporte del Ejecutor'!N155+'Memoria Aporte de Asociado 1'!N155+'Memoria Aporte de Asociado 2'!N155+'Memoria Aporte de Asociado 3'!N155+'Memoria Aporte de Asociado 4'!N155+'Memoria Aporte de Asociado 5'!N155+'Memoria Aporte de Asociado 6'!N155+'Memoria Aporte de Asociado 7'!N155+'Memoria Aporte de Asociado 8'!N155+'Memoria Aporte de Asociado 9'!N155+'Memoria Aporte de Asociado 10'!N155+'Memoria Aporte de Asociado 11'!I156+'Memoria Aporte de Asociado 12'!I156+'Memoria Aporte de Asociado 13'!I156+'Memoria Aporte de Asociado 14'!I156+'Memoria Aporte de Asociado 15'!I156+'Memoria Aporte de Asociado 16'!I156+'Memoria Aporte de Asociado 17'!I156+'Memoria Aporte de Asociado 18'!I156</f>
        <v>0</v>
      </c>
      <c r="J42" s="177">
        <f t="shared" si="3"/>
        <v>0</v>
      </c>
      <c r="K42" s="199">
        <f>'Memoria Aporte FIA al Ejecutor'!I28+'Memoria Aporte FIA a Asociado 1'!I28+'Memoria Aporte FIA a Asociado 2'!I28</f>
        <v>0</v>
      </c>
      <c r="L42" s="199">
        <f>'Memoria Aporte FIA al Ejecutor'!J28+'Memoria Aporte FIA a Asociado 1'!J28+'Memoria Aporte FIA a Asociado 2'!J28</f>
        <v>0</v>
      </c>
      <c r="M42" s="199">
        <f>'Memoria Aporte FIA al Ejecutor'!K28+'Memoria Aporte FIA a Asociado 1'!K28+'Memoria Aporte FIA a Asociado 2'!K28</f>
        <v>0</v>
      </c>
      <c r="N42" s="199">
        <f>'Memoria Aporte FIA al Ejecutor'!L28+'Memoria Aporte FIA a Asociado 1'!L28+'Memoria Aporte FIA a Asociado 2'!L28</f>
        <v>0</v>
      </c>
      <c r="O42" s="13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P42" s="13">
        <f>'Memoria Aporte del Ejecutor'!J32+'Memoria Aporte de Asociado 1'!J32+'Memoria Aporte de Asociado 2'!J32+'Memoria Aporte de Asociado 3'!J32+'Memoria Aporte de Asociado 4'!J32+'Memoria Aporte de Asociado 5'!J32+'Memoria Aporte de Asociado 6'!J32+'Memoria Aporte de Asociado 7'!J32+'Memoria Aporte de Asociado 8'!J32+'Memoria Aporte de Asociado 9'!J32+'Memoria Aporte de Asociado 10'!J32</f>
        <v>0</v>
      </c>
      <c r="Q42" s="13">
        <f>'Memoria Aporte del Ejecutor'!K32+'Memoria Aporte de Asociado 1'!K32+'Memoria Aporte de Asociado 2'!K32+'Memoria Aporte de Asociado 3'!K32+'Memoria Aporte de Asociado 4'!K32+'Memoria Aporte de Asociado 5'!K32+'Memoria Aporte de Asociado 6'!K32+'Memoria Aporte de Asociado 7'!K32+'Memoria Aporte de Asociado 8'!K32+'Memoria Aporte de Asociado 9'!K32+'Memoria Aporte de Asociado 10'!K32</f>
        <v>0</v>
      </c>
      <c r="R42" s="13">
        <f>'Memoria Aporte del Ejecutor'!L32+'Memoria Aporte de Asociado 1'!L32+'Memoria Aporte de Asociado 2'!L32+'Memoria Aporte de Asociado 3'!L32+'Memoria Aporte de Asociado 4'!L32+'Memoria Aporte de Asociado 5'!L32+'Memoria Aporte de Asociado 6'!L32+'Memoria Aporte de Asociado 7'!L32+'Memoria Aporte de Asociado 8'!L32+'Memoria Aporte de Asociado 9'!L32+'Memoria Aporte de Asociado 10'!L32</f>
        <v>0</v>
      </c>
      <c r="S42" s="13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T42" s="13">
        <f>'Memoria Aporte del Ejecutor'!J155+'Memoria Aporte de Asociado 1'!J155+'Memoria Aporte de Asociado 2'!J155+'Memoria Aporte de Asociado 3'!J155+'Memoria Aporte de Asociado 4'!J155+'Memoria Aporte de Asociado 5'!J155+'Memoria Aporte de Asociado 6'!J155+'Memoria Aporte de Asociado 7'!J155+'Memoria Aporte de Asociado 8'!J155+'Memoria Aporte de Asociado 9'!J155+'Memoria Aporte de Asociado 10'!J155</f>
        <v>0</v>
      </c>
      <c r="U42" s="13">
        <f>'Memoria Aporte del Ejecutor'!K155+'Memoria Aporte de Asociado 1'!K155+'Memoria Aporte de Asociado 2'!K155+'Memoria Aporte de Asociado 3'!K155+'Memoria Aporte de Asociado 4'!K155+'Memoria Aporte de Asociado 5'!K155+'Memoria Aporte de Asociado 6'!K155+'Memoria Aporte de Asociado 7'!K155+'Memoria Aporte de Asociado 8'!K155+'Memoria Aporte de Asociado 9'!K155+'Memoria Aporte de Asociado 10'!K155</f>
        <v>0</v>
      </c>
      <c r="V42" s="13">
        <f>'Memoria Aporte del Ejecutor'!L155+'Memoria Aporte de Asociado 1'!L155+'Memoria Aporte de Asociado 2'!L155+'Memoria Aporte de Asociado 3'!L155+'Memoria Aporte de Asociado 4'!L155+'Memoria Aporte de Asociado 5'!L155+'Memoria Aporte de Asociado 6'!L155+'Memoria Aporte de Asociado 7'!L155+'Memoria Aporte de Asociado 8'!L155+'Memoria Aporte de Asociado 9'!L155+'Memoria Aporte de Asociado 10'!L155</f>
        <v>0</v>
      </c>
    </row>
    <row r="43" spans="2:22" x14ac:dyDescent="0.2">
      <c r="B43" s="638"/>
      <c r="C43" s="176" t="s">
        <v>114</v>
      </c>
      <c r="D43" s="15">
        <f t="shared" si="1"/>
        <v>0</v>
      </c>
      <c r="E43" s="13">
        <f>'Aportes FIA Consolidado'!D27</f>
        <v>0</v>
      </c>
      <c r="F43" s="13">
        <f>SUM('Aportes FIA Consolidado'!E27:F27)</f>
        <v>0</v>
      </c>
      <c r="G43" s="177">
        <f t="shared" si="2"/>
        <v>0</v>
      </c>
      <c r="H43" s="13">
        <f>'Memoria Aporte del Ejecutor'!N33+'Memoria Aporte de Asociado 1'!N33+'Memoria Aporte de Asociado 2'!N33+'Memoria Aporte de Asociado 3'!N33+'Memoria Aporte de Asociado 4'!N33+'Memoria Aporte de Asociado 5'!N33+'Memoria Aporte de Asociado 6'!N33+'Memoria Aporte de Asociado 7'!N33+'Memoria Aporte de Asociado 8'!N33+'Memoria Aporte de Asociado 9'!N33+'Memoria Aporte de Asociado 10'!N33+'Memoria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3" s="13">
        <f>'Memoria Aporte del Ejecutor'!N156+'Memoria Aporte de Asociado 1'!N156+'Memoria Aporte de Asociado 2'!N156+'Memoria Aporte de Asociado 3'!N156+'Memoria Aporte de Asociado 4'!N156+'Memoria Aporte de Asociado 5'!N156+'Memoria Aporte de Asociado 6'!N156+'Memoria Aporte de Asociado 7'!N156+'Memoria Aporte de Asociado 8'!N156+'Memoria Aporte de Asociado 9'!N156+'Memoria Aporte de Asociado 10'!N156+'Memoria Aporte de Asociado 11'!I157+'Memoria Aporte de Asociado 12'!I157+'Memoria Aporte de Asociado 13'!I157+'Memoria Aporte de Asociado 14'!I157+'Memoria Aporte de Asociado 15'!I157+'Memoria Aporte de Asociado 16'!I157+'Memoria Aporte de Asociado 17'!I157+'Memoria Aporte de Asociado 18'!I157</f>
        <v>0</v>
      </c>
      <c r="J43" s="177">
        <f t="shared" si="3"/>
        <v>0</v>
      </c>
      <c r="K43" s="199">
        <f>'Memoria Aporte FIA al Ejecutor'!I29+'Memoria Aporte FIA a Asociado 1'!I29+'Memoria Aporte FIA a Asociado 2'!I29</f>
        <v>0</v>
      </c>
      <c r="L43" s="199">
        <f>'Memoria Aporte FIA al Ejecutor'!J29+'Memoria Aporte FIA a Asociado 1'!J29+'Memoria Aporte FIA a Asociado 2'!J29</f>
        <v>0</v>
      </c>
      <c r="M43" s="199">
        <f>'Memoria Aporte FIA al Ejecutor'!K29+'Memoria Aporte FIA a Asociado 1'!K29+'Memoria Aporte FIA a Asociado 2'!K29</f>
        <v>0</v>
      </c>
      <c r="N43" s="199">
        <f>'Memoria Aporte FIA al Ejecutor'!L29+'Memoria Aporte FIA a Asociado 1'!L29+'Memoria Aporte FIA a Asociado 2'!L29</f>
        <v>0</v>
      </c>
      <c r="O43" s="13">
        <f>'Memoria Aporte del Ejecutor'!I33+'Memoria Aporte de Asociado 1'!I33+'Memoria Aporte de Asociado 2'!I33+'Memoria Aporte de Asociado 3'!I33+'Memoria Aporte de Asociado 4'!I33+'Memoria Aporte de Asociado 5'!I33+'Memoria Aporte de Asociado 6'!I33+'Memoria Aporte de Asociado 7'!I33+'Memoria Aporte de Asociado 8'!I33+'Memoria Aporte de Asociado 9'!I33+'Memoria Aporte de Asociado 10'!I33</f>
        <v>0</v>
      </c>
      <c r="P43" s="13">
        <f>'Memoria Aporte del Ejecutor'!J33+'Memoria Aporte de Asociado 1'!J33+'Memoria Aporte de Asociado 2'!J33+'Memoria Aporte de Asociado 3'!J33+'Memoria Aporte de Asociado 4'!J33+'Memoria Aporte de Asociado 5'!J33+'Memoria Aporte de Asociado 6'!J33+'Memoria Aporte de Asociado 7'!J33+'Memoria Aporte de Asociado 8'!J33+'Memoria Aporte de Asociado 9'!J33+'Memoria Aporte de Asociado 10'!J33</f>
        <v>0</v>
      </c>
      <c r="Q43" s="13">
        <f>'Memoria Aporte del Ejecutor'!K33+'Memoria Aporte de Asociado 1'!K33+'Memoria Aporte de Asociado 2'!K33+'Memoria Aporte de Asociado 3'!K33+'Memoria Aporte de Asociado 4'!K33+'Memoria Aporte de Asociado 5'!K33+'Memoria Aporte de Asociado 6'!K33+'Memoria Aporte de Asociado 7'!K33+'Memoria Aporte de Asociado 8'!K33+'Memoria Aporte de Asociado 9'!K33+'Memoria Aporte de Asociado 10'!K33</f>
        <v>0</v>
      </c>
      <c r="R43" s="13">
        <f>'Memoria Aporte del Ejecutor'!L33+'Memoria Aporte de Asociado 1'!L33+'Memoria Aporte de Asociado 2'!L33+'Memoria Aporte de Asociado 3'!L33+'Memoria Aporte de Asociado 4'!L33+'Memoria Aporte de Asociado 5'!L33+'Memoria Aporte de Asociado 6'!L33+'Memoria Aporte de Asociado 7'!L33+'Memoria Aporte de Asociado 8'!L33+'Memoria Aporte de Asociado 9'!L33+'Memoria Aporte de Asociado 10'!L33</f>
        <v>0</v>
      </c>
      <c r="S43" s="13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T43" s="13">
        <f>'Memoria Aporte del Ejecutor'!J156+'Memoria Aporte de Asociado 1'!J156+'Memoria Aporte de Asociado 2'!J156+'Memoria Aporte de Asociado 3'!J156+'Memoria Aporte de Asociado 4'!J156+'Memoria Aporte de Asociado 5'!J156+'Memoria Aporte de Asociado 6'!J156+'Memoria Aporte de Asociado 7'!J156+'Memoria Aporte de Asociado 8'!J156+'Memoria Aporte de Asociado 9'!J156+'Memoria Aporte de Asociado 10'!J156</f>
        <v>0</v>
      </c>
      <c r="U43" s="13">
        <f>'Memoria Aporte del Ejecutor'!K156+'Memoria Aporte de Asociado 1'!K156+'Memoria Aporte de Asociado 2'!K156+'Memoria Aporte de Asociado 3'!K156+'Memoria Aporte de Asociado 4'!K156+'Memoria Aporte de Asociado 5'!K156+'Memoria Aporte de Asociado 6'!K156+'Memoria Aporte de Asociado 7'!K156+'Memoria Aporte de Asociado 8'!K156+'Memoria Aporte de Asociado 9'!K156+'Memoria Aporte de Asociado 10'!K156</f>
        <v>0</v>
      </c>
      <c r="V43" s="13">
        <f>'Memoria Aporte del Ejecutor'!L156+'Memoria Aporte de Asociado 1'!L156+'Memoria Aporte de Asociado 2'!L156+'Memoria Aporte de Asociado 3'!L156+'Memoria Aporte de Asociado 4'!L156+'Memoria Aporte de Asociado 5'!L156+'Memoria Aporte de Asociado 6'!L156+'Memoria Aporte de Asociado 7'!L156+'Memoria Aporte de Asociado 8'!L156+'Memoria Aporte de Asociado 9'!L156+'Memoria Aporte de Asociado 10'!L156</f>
        <v>0</v>
      </c>
    </row>
    <row r="44" spans="2:22" x14ac:dyDescent="0.2">
      <c r="B44" s="638"/>
      <c r="C44" s="176" t="s">
        <v>3</v>
      </c>
      <c r="D44" s="15">
        <f t="shared" si="1"/>
        <v>0</v>
      </c>
      <c r="E44" s="13">
        <f>'Aportes FIA Consolidado'!D28</f>
        <v>0</v>
      </c>
      <c r="F44" s="13">
        <f>SUM('Aportes FIA Consolidado'!E28:F28)</f>
        <v>0</v>
      </c>
      <c r="G44" s="177">
        <f t="shared" si="2"/>
        <v>0</v>
      </c>
      <c r="H44" s="13">
        <f>'Memoria Aporte del Ejecutor'!N38+'Memoria Aporte de Asociado 1'!N38+'Memoria Aporte de Asociado 2'!N38+'Memoria Aporte de Asociado 3'!N38+'Memoria Aporte de Asociado 4'!N38+'Memoria Aporte de Asociado 5'!N38+'Memoria Aporte de Asociado 6'!N38+'Memoria Aporte de Asociado 7'!N38+'Memoria Aporte de Asociado 8'!N38+'Memoria Aporte de Asociado 9'!N38+'Memoria Aporte de Asociado 10'!N38+'Memoria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4" s="13">
        <f>'Memoria Aporte del Ejecutor'!N161+'Memoria Aporte de Asociado 1'!N161+'Memoria Aporte de Asociado 2'!N161+'Memoria Aporte de Asociado 3'!N161+'Memoria Aporte de Asociado 4'!N161+'Memoria Aporte de Asociado 5'!N161+'Memoria Aporte de Asociado 6'!N161+'Memoria Aporte de Asociado 7'!N161+'Memoria Aporte de Asociado 8'!N161+'Memoria Aporte de Asociado 9'!N161+'Memoria Aporte de Asociado 10'!N161+'Memoria Aporte de Asociado 11'!I162+'Memoria Aporte de Asociado 12'!I162+'Memoria Aporte de Asociado 13'!I162+'Memoria Aporte de Asociado 14'!I162+'Memoria Aporte de Asociado 15'!I162+'Memoria Aporte de Asociado 16'!I162+'Memoria Aporte de Asociado 17'!I162+'Memoria Aporte de Asociado 18'!I162</f>
        <v>0</v>
      </c>
      <c r="J44" s="177">
        <f t="shared" si="3"/>
        <v>0</v>
      </c>
      <c r="K44" s="199">
        <f>+SUM('Memoria Aporte FIA al Ejecutor'!I30:I34)+SUM('Memoria Aporte FIA a Asociado 1'!I30:I34)+SUM('Memoria Aporte FIA a Asociado 2'!I30:I34)</f>
        <v>0</v>
      </c>
      <c r="L44" s="199">
        <f>+SUM('Memoria Aporte FIA al Ejecutor'!J30:J34)+SUM('Memoria Aporte FIA a Asociado 1'!J30:J34)+SUM('Memoria Aporte FIA a Asociado 2'!J30:J34)</f>
        <v>0</v>
      </c>
      <c r="M44" s="199">
        <f>+SUM('Memoria Aporte FIA al Ejecutor'!K30:K34)+SUM('Memoria Aporte FIA a Asociado 1'!K30:K34)+SUM('Memoria Aporte FIA a Asociado 2'!K30:K34)</f>
        <v>0</v>
      </c>
      <c r="N44" s="199">
        <f>+SUM('Memoria Aporte FIA al Ejecutor'!L30:L34)+SUM('Memoria Aporte FIA a Asociado 1'!L30:L34)+SUM('Memoria Aporte FIA a Asociado 2'!L30:L34)</f>
        <v>0</v>
      </c>
      <c r="O44" s="13">
        <f>SUM('Memoria Aporte del Ejecutor'!I34:I38)+SUM('Memoria Aporte de Asociado 1'!I34:I38)+SUM('Memoria Aporte de Asociado 2'!I34:I38)+SUM('Memoria Aporte de Asociado 3'!I34:I38)+SUM('Memoria Aporte de Asociado 4'!I34:I38)+SUM('Memoria Aporte de Asociado 5'!I34:I38)+SUM('Memoria Aporte de Asociado 6'!I34:I38)+SUM('Memoria Aporte de Asociado 7'!I34:I38)+SUM('Memoria Aporte de Asociado 8'!I34:I38)+SUM('Memoria Aporte de Asociado 9'!I34:I38)+SUM('Memoria Aporte de Asociado 10'!I34:I38)</f>
        <v>0</v>
      </c>
      <c r="P44" s="13">
        <f>SUM('Memoria Aporte del Ejecutor'!J34:J38)+SUM('Memoria Aporte de Asociado 1'!J34:J38)+SUM('Memoria Aporte de Asociado 2'!J34:J38)+SUM('Memoria Aporte de Asociado 3'!J34:J38)+SUM('Memoria Aporte de Asociado 4'!J34:J38)+SUM('Memoria Aporte de Asociado 5'!J34:J38)+SUM('Memoria Aporte de Asociado 6'!J34:J38)+SUM('Memoria Aporte de Asociado 7'!J34:J38)+SUM('Memoria Aporte de Asociado 8'!J34:J38)+SUM('Memoria Aporte de Asociado 9'!J34:J38)+SUM('Memoria Aporte de Asociado 10'!J34:J38)</f>
        <v>0</v>
      </c>
      <c r="Q44" s="13">
        <f>SUM('Memoria Aporte del Ejecutor'!K34:K38)+SUM('Memoria Aporte de Asociado 1'!K34:K38)+SUM('Memoria Aporte de Asociado 2'!K34:K38)+SUM('Memoria Aporte de Asociado 3'!K34:K38)+SUM('Memoria Aporte de Asociado 4'!K34:K38)+SUM('Memoria Aporte de Asociado 5'!K34:K38)+SUM('Memoria Aporte de Asociado 6'!K34:K38)+SUM('Memoria Aporte de Asociado 7'!K34:K38)+SUM('Memoria Aporte de Asociado 8'!K34:K38)+SUM('Memoria Aporte de Asociado 9'!K34:K38)+SUM('Memoria Aporte de Asociado 10'!K34:K38)</f>
        <v>0</v>
      </c>
      <c r="R44" s="13">
        <f>SUM('Memoria Aporte del Ejecutor'!L34:L38)+SUM('Memoria Aporte de Asociado 1'!L34:L38)+SUM('Memoria Aporte de Asociado 2'!L34:L38)+SUM('Memoria Aporte de Asociado 3'!L34:L38)+SUM('Memoria Aporte de Asociado 4'!L34:L38)+SUM('Memoria Aporte de Asociado 5'!L34:L38)+SUM('Memoria Aporte de Asociado 6'!L34:L38)+SUM('Memoria Aporte de Asociado 7'!L34:L38)+SUM('Memoria Aporte de Asociado 8'!L34:L38)+SUM('Memoria Aporte de Asociado 9'!L34:L38)+SUM('Memoria Aporte de Asociado 10'!L34:L38)</f>
        <v>0</v>
      </c>
      <c r="S44" s="13">
        <f>SUM('Memoria Aporte del Ejecutor'!I157:I161)+SUM('Memoria Aporte de Asociado 1'!I157:I161)+SUM('Memoria Aporte de Asociado 2'!I157:I161)+SUM('Memoria Aporte de Asociado 3'!I157:I161)+SUM('Memoria Aporte de Asociado 4'!I157:I161)+SUM('Memoria Aporte de Asociado 5'!I157:I161)+SUM('Memoria Aporte de Asociado 6'!I157:I161)+SUM('Memoria Aporte de Asociado 7'!I157:I161)+SUM('Memoria Aporte de Asociado 8'!I157:I161)+SUM('Memoria Aporte de Asociado 9'!I157:I161)+SUM('Memoria Aporte de Asociado 10'!I157:I161)</f>
        <v>0</v>
      </c>
      <c r="T44" s="13">
        <f>SUM('Memoria Aporte del Ejecutor'!J157:J161)+SUM('Memoria Aporte de Asociado 1'!J157:J161)+SUM('Memoria Aporte de Asociado 2'!J157:J161)+SUM('Memoria Aporte de Asociado 3'!J157:J161)+SUM('Memoria Aporte de Asociado 4'!J157:J161)+SUM('Memoria Aporte de Asociado 5'!J157:J161)+SUM('Memoria Aporte de Asociado 6'!J157:J161)+SUM('Memoria Aporte de Asociado 7'!J157:J161)+SUM('Memoria Aporte de Asociado 8'!J157:J161)+SUM('Memoria Aporte de Asociado 9'!J157:J161)+SUM('Memoria Aporte de Asociado 10'!J157:J161)</f>
        <v>0</v>
      </c>
      <c r="U44" s="13">
        <f>SUM('Memoria Aporte del Ejecutor'!K157:K161)+SUM('Memoria Aporte de Asociado 1'!K157:K161)+SUM('Memoria Aporte de Asociado 2'!K157:K161)+SUM('Memoria Aporte de Asociado 3'!K157:K161)+SUM('Memoria Aporte de Asociado 4'!K157:K161)+SUM('Memoria Aporte de Asociado 5'!K157:K161)+SUM('Memoria Aporte de Asociado 6'!K157:K161)+SUM('Memoria Aporte de Asociado 7'!K157:K161)+SUM('Memoria Aporte de Asociado 8'!K157:K161)+SUM('Memoria Aporte de Asociado 9'!K157:K161)+SUM('Memoria Aporte de Asociado 10'!K157:K161)</f>
        <v>0</v>
      </c>
      <c r="V44" s="13">
        <f>SUM('Memoria Aporte del Ejecutor'!L157:L161)+SUM('Memoria Aporte de Asociado 1'!L157:L161)+SUM('Memoria Aporte de Asociado 2'!L157:L161)+SUM('Memoria Aporte de Asociado 3'!L157:L161)+SUM('Memoria Aporte de Asociado 4'!L157:L161)+SUM('Memoria Aporte de Asociado 5'!L157:L161)+SUM('Memoria Aporte de Asociado 6'!L157:L161)+SUM('Memoria Aporte de Asociado 7'!L157:L161)+SUM('Memoria Aporte de Asociado 8'!L157:L161)+SUM('Memoria Aporte de Asociado 9'!L157:L161)+SUM('Memoria Aporte de Asociado 10'!L157:L161)</f>
        <v>0</v>
      </c>
    </row>
    <row r="45" spans="2:22" x14ac:dyDescent="0.2">
      <c r="B45" s="638"/>
      <c r="C45" s="18" t="s">
        <v>27</v>
      </c>
      <c r="D45" s="15">
        <f t="shared" si="1"/>
        <v>0</v>
      </c>
      <c r="E45" s="13">
        <f>'Aportes FIA Consolidado'!D29</f>
        <v>0</v>
      </c>
      <c r="F45" s="13">
        <f>SUM('Aportes FIA Consolidado'!E29:F29)</f>
        <v>0</v>
      </c>
      <c r="G45" s="177">
        <f t="shared" si="2"/>
        <v>0</v>
      </c>
      <c r="H45" s="13">
        <f>'Memoria Aporte del Ejecutor'!N43+'Memoria Aporte de Asociado 1'!N43+'Memoria Aporte de Asociado 2'!N43+'Memoria Aporte de Asociado 3'!N43+'Memoria Aporte de Asociado 4'!N43+'Memoria Aporte de Asociado 5'!N43+'Memoria Aporte de Asociado 6'!N43+'Memoria Aporte de Asociado 7'!N43+'Memoria Aporte de Asociado 8'!N43+'Memoria Aporte de Asociado 9'!N43+'Memoria Aporte de Asociado 10'!N43+'Memoria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5" s="13">
        <f>'Memoria Aporte del Ejecutor'!N166+'Memoria Aporte de Asociado 1'!N166+'Memoria Aporte de Asociado 2'!N166+'Memoria Aporte de Asociado 3'!N166+'Memoria Aporte de Asociado 4'!N166+'Memoria Aporte de Asociado 5'!N166+'Memoria Aporte de Asociado 6'!N166+'Memoria Aporte de Asociado 7'!N166+'Memoria Aporte de Asociado 8'!N166+'Memoria Aporte de Asociado 9'!N166+'Memoria Aporte de Asociado 10'!N166+'Memoria Aporte de Asociado 11'!I167+'Memoria Aporte de Asociado 12'!I167+'Memoria Aporte de Asociado 13'!I167+'Memoria Aporte de Asociado 14'!I167+'Memoria Aporte de Asociado 15'!I167+'Memoria Aporte de Asociado 16'!I167+'Memoria Aporte de Asociado 17'!I167+'Memoria Aporte de Asociado 18'!I167</f>
        <v>0</v>
      </c>
      <c r="J45" s="177">
        <f t="shared" si="3"/>
        <v>0</v>
      </c>
      <c r="K45" s="199">
        <f>+SUM('Memoria Aporte FIA al Ejecutor'!I35:I39)+SUM('Memoria Aporte FIA a Asociado 1'!I35:I39)+SUM('Memoria Aporte FIA a Asociado 2'!I35:I39)</f>
        <v>0</v>
      </c>
      <c r="L45" s="199">
        <f>+SUM('Memoria Aporte FIA al Ejecutor'!J35:J39)+SUM('Memoria Aporte FIA a Asociado 1'!J35:J39)+SUM('Memoria Aporte FIA a Asociado 2'!J35:J39)</f>
        <v>0</v>
      </c>
      <c r="M45" s="199">
        <f>+SUM('Memoria Aporte FIA al Ejecutor'!K35:K39)+SUM('Memoria Aporte FIA a Asociado 1'!K35:K39)+SUM('Memoria Aporte FIA a Asociado 2'!K35:K39)</f>
        <v>0</v>
      </c>
      <c r="N45" s="199">
        <f>+SUM('Memoria Aporte FIA al Ejecutor'!L35:L39)+SUM('Memoria Aporte FIA a Asociado 1'!L35:L39)+SUM('Memoria Aporte FIA a Asociado 2'!L35:L39)</f>
        <v>0</v>
      </c>
      <c r="O45" s="13">
        <f>SUM('Memoria Aporte del Ejecutor'!I39:I43)+SUM('Memoria Aporte de Asociado 1'!I39:I43)+SUM('Memoria Aporte de Asociado 2'!I39:I43)+SUM('Memoria Aporte de Asociado 3'!I39:I43)+SUM('Memoria Aporte de Asociado 4'!I39:I43)+SUM('Memoria Aporte de Asociado 5'!I39:I43)+SUM('Memoria Aporte de Asociado 6'!I39:I43)+SUM('Memoria Aporte de Asociado 7'!I39:I43)+SUM('Memoria Aporte de Asociado 8'!I39:I43)+SUM('Memoria Aporte de Asociado 9'!I39:I43)+SUM('Memoria Aporte de Asociado 10'!I39:I43)</f>
        <v>0</v>
      </c>
      <c r="P45" s="13">
        <f>SUM('Memoria Aporte del Ejecutor'!J39:J43)+SUM('Memoria Aporte de Asociado 1'!J39:J43)+SUM('Memoria Aporte de Asociado 2'!J39:J43)+SUM('Memoria Aporte de Asociado 3'!J39:J43)+SUM('Memoria Aporte de Asociado 4'!J39:J43)+SUM('Memoria Aporte de Asociado 5'!J39:J43)+SUM('Memoria Aporte de Asociado 6'!J39:J43)+SUM('Memoria Aporte de Asociado 7'!J39:J43)+SUM('Memoria Aporte de Asociado 8'!J39:J43)+SUM('Memoria Aporte de Asociado 9'!J39:J43)+SUM('Memoria Aporte de Asociado 10'!J39:J43)</f>
        <v>0</v>
      </c>
      <c r="Q45" s="13">
        <f>SUM('Memoria Aporte del Ejecutor'!K39:K43)+SUM('Memoria Aporte de Asociado 1'!K39:K43)+SUM('Memoria Aporte de Asociado 2'!K39:K43)+SUM('Memoria Aporte de Asociado 3'!K39:K43)+SUM('Memoria Aporte de Asociado 4'!K39:K43)+SUM('Memoria Aporte de Asociado 5'!K39:K43)+SUM('Memoria Aporte de Asociado 6'!K39:K43)+SUM('Memoria Aporte de Asociado 7'!K39:K43)+SUM('Memoria Aporte de Asociado 8'!K39:K43)+SUM('Memoria Aporte de Asociado 9'!K39:K43)+SUM('Memoria Aporte de Asociado 10'!K39:K43)</f>
        <v>0</v>
      </c>
      <c r="R45" s="13">
        <f>SUM('Memoria Aporte del Ejecutor'!L39:L43)+SUM('Memoria Aporte de Asociado 1'!L39:L43)+SUM('Memoria Aporte de Asociado 2'!L39:L43)+SUM('Memoria Aporte de Asociado 3'!L39:L43)+SUM('Memoria Aporte de Asociado 4'!L39:L43)+SUM('Memoria Aporte de Asociado 5'!L39:L43)+SUM('Memoria Aporte de Asociado 6'!L39:L43)+SUM('Memoria Aporte de Asociado 7'!L39:L43)+SUM('Memoria Aporte de Asociado 8'!L39:L43)+SUM('Memoria Aporte de Asociado 9'!L39:L43)+SUM('Memoria Aporte de Asociado 10'!L39:L43)</f>
        <v>0</v>
      </c>
      <c r="S45" s="13">
        <f>SUM('Memoria Aporte del Ejecutor'!I162:I166)+SUM('Memoria Aporte de Asociado 1'!I162:I166)+SUM('Memoria Aporte de Asociado 2'!I162:I166)+SUM('Memoria Aporte de Asociado 3'!I162:I166)+SUM('Memoria Aporte de Asociado 4'!I162:I166)+SUM('Memoria Aporte de Asociado 5'!I162:I166)+SUM('Memoria Aporte de Asociado 6'!I162:I166)+SUM('Memoria Aporte de Asociado 7'!I162:I166)+SUM('Memoria Aporte de Asociado 8'!I162:I166)+SUM('Memoria Aporte de Asociado 9'!I162:I166)+SUM('Memoria Aporte de Asociado 10'!I162:I166)</f>
        <v>0</v>
      </c>
      <c r="T45" s="13">
        <f>SUM('Memoria Aporte del Ejecutor'!J162:J166)+SUM('Memoria Aporte de Asociado 1'!J162:J166)+SUM('Memoria Aporte de Asociado 2'!J162:J166)+SUM('Memoria Aporte de Asociado 3'!J162:J166)+SUM('Memoria Aporte de Asociado 4'!J162:J166)+SUM('Memoria Aporte de Asociado 5'!J162:J166)+SUM('Memoria Aporte de Asociado 6'!J162:J166)+SUM('Memoria Aporte de Asociado 7'!J162:J166)+SUM('Memoria Aporte de Asociado 8'!J162:J166)+SUM('Memoria Aporte de Asociado 9'!J162:J166)+SUM('Memoria Aporte de Asociado 10'!J162:J166)</f>
        <v>0</v>
      </c>
      <c r="U45" s="13">
        <f>SUM('Memoria Aporte del Ejecutor'!K162:K166)+SUM('Memoria Aporte de Asociado 1'!K162:K166)+SUM('Memoria Aporte de Asociado 2'!K162:K166)+SUM('Memoria Aporte de Asociado 3'!K162:K166)+SUM('Memoria Aporte de Asociado 4'!K162:K166)+SUM('Memoria Aporte de Asociado 5'!K162:K166)+SUM('Memoria Aporte de Asociado 6'!K162:K166)+SUM('Memoria Aporte de Asociado 7'!K162:K166)+SUM('Memoria Aporte de Asociado 8'!K162:K166)+SUM('Memoria Aporte de Asociado 9'!K162:K166)+SUM('Memoria Aporte de Asociado 10'!K162:K166)</f>
        <v>0</v>
      </c>
      <c r="V45" s="13">
        <f>SUM('Memoria Aporte del Ejecutor'!L162:L166)+SUM('Memoria Aporte de Asociado 1'!L162:L166)+SUM('Memoria Aporte de Asociado 2'!L162:L166)+SUM('Memoria Aporte de Asociado 3'!L162:L166)+SUM('Memoria Aporte de Asociado 4'!L162:L166)+SUM('Memoria Aporte de Asociado 5'!L162:L166)+SUM('Memoria Aporte de Asociado 6'!L162:L166)+SUM('Memoria Aporte de Asociado 7'!L162:L166)+SUM('Memoria Aporte de Asociado 8'!L162:L166)+SUM('Memoria Aporte de Asociado 9'!L162:L166)+SUM('Memoria Aporte de Asociado 10'!L162:L166)</f>
        <v>0</v>
      </c>
    </row>
    <row r="46" spans="2:22" x14ac:dyDescent="0.2">
      <c r="B46" s="620" t="s">
        <v>5</v>
      </c>
      <c r="C46" s="621"/>
      <c r="D46" s="15">
        <f t="shared" si="1"/>
        <v>0</v>
      </c>
      <c r="E46" s="13">
        <f>'Aportes FIA Consolidado'!D30</f>
        <v>0</v>
      </c>
      <c r="F46" s="13">
        <f>SUM('Aportes FIA Consolidado'!E30:F30)</f>
        <v>0</v>
      </c>
      <c r="G46" s="177">
        <f t="shared" si="2"/>
        <v>0</v>
      </c>
      <c r="H46" s="13">
        <f>'Memoria Aporte del Ejecutor'!N65+'Memoria Aporte de Asociado 1'!N65+'Memoria Aporte de Asociado 2'!N65+'Memoria Aporte de Asociado 3'!N65+'Memoria Aporte de Asociado 4'!N65+'Memoria Aporte de Asociado 5'!N65+'Memoria Aporte de Asociado 6'!N65+'Memoria Aporte de Asociado 7'!N65+'Memoria Aporte de Asociado 8'!N65+'Memoria Aporte de Asociado 9'!N65+'Memoria Aporte de Asociado 10'!N65+'Memoria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6" s="13">
        <f>'Memoria Aporte del Ejecutor'!N188+'Memoria Aporte de Asociado 1'!N188+'Memoria Aporte de Asociado 2'!N188+'Memoria Aporte de Asociado 3'!N188+'Memoria Aporte de Asociado 4'!N188+'Memoria Aporte de Asociado 5'!N188+'Memoria Aporte de Asociado 6'!N188+'Memoria Aporte de Asociado 7'!N188+'Memoria Aporte de Asociado 8'!N188+'Memoria Aporte de Asociado 9'!N188+'Memoria Aporte de Asociado 10'!N188+'Memoria Aporte de Asociado 11'!I189+'Memoria Aporte de Asociado 12'!I189+'Memoria Aporte de Asociado 13'!I189+'Memoria Aporte de Asociado 14'!I189+'Memoria Aporte de Asociado 15'!I189+'Memoria Aporte de Asociado 16'!I189+'Memoria Aporte de Asociado 17'!I189+'Memoria Aporte de Asociado 18'!I189</f>
        <v>0</v>
      </c>
      <c r="J46" s="177">
        <f>H46+I46</f>
        <v>0</v>
      </c>
      <c r="K46" s="199">
        <f>+SUM('Memoria Aporte FIA al Ejecutor'!I40:I61)+SUM('Memoria Aporte FIA a Asociado 1'!I40:I61)+SUM('Memoria Aporte FIA a Asociado 2'!I40:I61)</f>
        <v>0</v>
      </c>
      <c r="L46" s="199">
        <f>+SUM('Memoria Aporte FIA al Ejecutor'!J40:J61)+SUM('Memoria Aporte FIA a Asociado 1'!J40:J61)+SUM('Memoria Aporte FIA a Asociado 2'!J40:J61)</f>
        <v>0</v>
      </c>
      <c r="M46" s="199">
        <f>+SUM('Memoria Aporte FIA al Ejecutor'!K40:K61)+SUM('Memoria Aporte FIA a Asociado 1'!K40:K61)+SUM('Memoria Aporte FIA a Asociado 2'!K40:K61)</f>
        <v>0</v>
      </c>
      <c r="N46" s="199">
        <f>+SUM('Memoria Aporte FIA al Ejecutor'!L40:L61)+SUM('Memoria Aporte FIA a Asociado 1'!L40:L61)+SUM('Memoria Aporte FIA a Asociado 2'!L40:L61)</f>
        <v>0</v>
      </c>
      <c r="O46" s="13">
        <f>SUM('Memoria Aporte del Ejecutor'!I44:I65)+SUM('Memoria Aporte de Asociado 1'!I44:I65)+SUM('Memoria Aporte de Asociado 2'!I44:I65)+SUM('Memoria Aporte de Asociado 3'!I44:I65)+SUM('Memoria Aporte de Asociado 4'!I44:I65)+SUM('Memoria Aporte de Asociado 5'!I44:I65)+SUM('Memoria Aporte de Asociado 6'!I44:I65)+SUM('Memoria Aporte de Asociado 7'!I44:I65)+SUM('Memoria Aporte de Asociado 8'!I44:I65)+SUM('Memoria Aporte de Asociado 9'!I44:I65)+SUM('Memoria Aporte de Asociado 10'!I44:I65)</f>
        <v>0</v>
      </c>
      <c r="P46" s="13">
        <f>SUM('Memoria Aporte del Ejecutor'!J44:J65)+SUM('Memoria Aporte de Asociado 1'!J44:J65)+SUM('Memoria Aporte de Asociado 2'!J44:J65)+SUM('Memoria Aporte de Asociado 3'!J44:J65)+SUM('Memoria Aporte de Asociado 4'!J44:J65)+SUM('Memoria Aporte de Asociado 5'!J44:J65)+SUM('Memoria Aporte de Asociado 6'!J44:J65)+SUM('Memoria Aporte de Asociado 7'!J44:J65)+SUM('Memoria Aporte de Asociado 8'!J44:J65)+SUM('Memoria Aporte de Asociado 9'!J44:J65)+SUM('Memoria Aporte de Asociado 10'!J44:J65)</f>
        <v>0</v>
      </c>
      <c r="Q46" s="13">
        <f>SUM('Memoria Aporte del Ejecutor'!K44:K65)+SUM('Memoria Aporte de Asociado 1'!K44:K65)+SUM('Memoria Aporte de Asociado 2'!K44:K65)+SUM('Memoria Aporte de Asociado 3'!K44:K65)+SUM('Memoria Aporte de Asociado 4'!K44:K65)+SUM('Memoria Aporte de Asociado 5'!K44:K65)+SUM('Memoria Aporte de Asociado 6'!K44:K65)+SUM('Memoria Aporte de Asociado 7'!K44:K65)+SUM('Memoria Aporte de Asociado 8'!K44:K65)+SUM('Memoria Aporte de Asociado 9'!K44:K65)+SUM('Memoria Aporte de Asociado 10'!K44:K65)</f>
        <v>0</v>
      </c>
      <c r="R46" s="13">
        <f>SUM('Memoria Aporte del Ejecutor'!L44:L65)+SUM('Memoria Aporte de Asociado 1'!L44:L65)+SUM('Memoria Aporte de Asociado 2'!L44:L65)+SUM('Memoria Aporte de Asociado 3'!L44:L65)+SUM('Memoria Aporte de Asociado 4'!L44:L65)+SUM('Memoria Aporte de Asociado 5'!L44:L65)+SUM('Memoria Aporte de Asociado 6'!L44:L65)+SUM('Memoria Aporte de Asociado 7'!L44:L65)+SUM('Memoria Aporte de Asociado 8'!L44:L65)+SUM('Memoria Aporte de Asociado 9'!L44:L65)+SUM('Memoria Aporte de Asociado 10'!L44:L65)</f>
        <v>0</v>
      </c>
      <c r="S46" s="13">
        <f>SUM('Memoria Aporte del Ejecutor'!I167:I188)+SUM('Memoria Aporte de Asociado 1'!I167:I188)+SUM('Memoria Aporte de Asociado 2'!I167:I188)+SUM('Memoria Aporte de Asociado 3'!I167:I188)+SUM('Memoria Aporte de Asociado 4'!I167:I188)+SUM('Memoria Aporte de Asociado 5'!I167:I188)+SUM('Memoria Aporte de Asociado 6'!I167:I188)+SUM('Memoria Aporte de Asociado 7'!I167:I188)+SUM('Memoria Aporte de Asociado 8'!I167:I188)+SUM('Memoria Aporte de Asociado 9'!I167:I188)+SUM('Memoria Aporte de Asociado 10'!I167:I188)</f>
        <v>0</v>
      </c>
      <c r="T46" s="13">
        <f>SUM('Memoria Aporte del Ejecutor'!J167:J188)+SUM('Memoria Aporte de Asociado 1'!J167:J188)+SUM('Memoria Aporte de Asociado 2'!J167:J188)+SUM('Memoria Aporte de Asociado 3'!J167:J188)+SUM('Memoria Aporte de Asociado 4'!J167:J188)+SUM('Memoria Aporte de Asociado 5'!J167:J188)+SUM('Memoria Aporte de Asociado 6'!J167:J188)+SUM('Memoria Aporte de Asociado 7'!J167:J188)+SUM('Memoria Aporte de Asociado 8'!J167:J188)+SUM('Memoria Aporte de Asociado 9'!J167:J188)+SUM('Memoria Aporte de Asociado 10'!J167:J188)</f>
        <v>0</v>
      </c>
      <c r="U46" s="13">
        <f>SUM('Memoria Aporte del Ejecutor'!K167:K188)+SUM('Memoria Aporte de Asociado 1'!K167:K188)+SUM('Memoria Aporte de Asociado 2'!K167:K188)+SUM('Memoria Aporte de Asociado 3'!K167:K188)+SUM('Memoria Aporte de Asociado 4'!K167:K188)+SUM('Memoria Aporte de Asociado 5'!K167:K188)+SUM('Memoria Aporte de Asociado 6'!K167:K188)+SUM('Memoria Aporte de Asociado 7'!K167:K188)+SUM('Memoria Aporte de Asociado 8'!K167:K188)+SUM('Memoria Aporte de Asociado 9'!K167:K188)+SUM('Memoria Aporte de Asociado 10'!K167:K188)</f>
        <v>0</v>
      </c>
      <c r="V46" s="13">
        <f>SUM('Memoria Aporte del Ejecutor'!L167:L188)+SUM('Memoria Aporte de Asociado 1'!L167:L188)+SUM('Memoria Aporte de Asociado 2'!L167:L188)+SUM('Memoria Aporte de Asociado 3'!L167:L188)+SUM('Memoria Aporte de Asociado 4'!L167:L188)+SUM('Memoria Aporte de Asociado 5'!L167:L188)+SUM('Memoria Aporte de Asociado 6'!L167:L188)+SUM('Memoria Aporte de Asociado 7'!L167:L188)+SUM('Memoria Aporte de Asociado 8'!L167:L188)+SUM('Memoria Aporte de Asociado 9'!L167:L188)+SUM('Memoria Aporte de Asociado 10'!L167:L188)</f>
        <v>0</v>
      </c>
    </row>
    <row r="47" spans="2:22" ht="12.75" customHeight="1" x14ac:dyDescent="0.2">
      <c r="B47" s="620" t="s">
        <v>6</v>
      </c>
      <c r="C47" s="621"/>
      <c r="D47" s="15">
        <f t="shared" si="1"/>
        <v>0</v>
      </c>
      <c r="E47" s="13">
        <f>'Aportes FIA Consolidado'!D31</f>
        <v>0</v>
      </c>
      <c r="F47" s="13">
        <f>SUM('Aportes FIA Consolidado'!E31:F31)</f>
        <v>0</v>
      </c>
      <c r="G47" s="177">
        <f t="shared" si="2"/>
        <v>0</v>
      </c>
      <c r="H47" s="13">
        <f>'Memoria Aporte del Ejecutor'!N71+'Memoria Aporte de Asociado 1'!N71+'Memoria Aporte de Asociado 2'!N71+'Memoria Aporte de Asociado 3'!N71+'Memoria Aporte de Asociado 4'!N71+'Memoria Aporte de Asociado 5'!N71+'Memoria Aporte de Asociado 6'!N71+'Memoria Aporte de Asociado 7'!N71+'Memoria Aporte de Asociado 8'!N71+'Memoria Aporte de Asociado 9'!N71+'Memoria Aporte de Asociado 10'!N71+'Memoria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7" s="13">
        <f>'Memoria Aporte del Ejecutor'!N194+'Memoria Aporte de Asociado 1'!N194+'Memoria Aporte de Asociado 2'!N194+'Memoria Aporte de Asociado 3'!N194+'Memoria Aporte de Asociado 4'!N194+'Memoria Aporte de Asociado 5'!N194+'Memoria Aporte de Asociado 6'!N194+'Memoria Aporte de Asociado 7'!N194+'Memoria Aporte de Asociado 8'!N194+'Memoria Aporte de Asociado 9'!N194+'Memoria Aporte de Asociado 10'!N194+'Memoria Aporte de Asociado 11'!I195+'Memoria Aporte de Asociado 12'!I195+'Memoria Aporte de Asociado 13'!I195+'Memoria Aporte de Asociado 14'!I195+'Memoria Aporte de Asociado 15'!I195+'Memoria Aporte de Asociado 16'!I195+'Memoria Aporte de Asociado 17'!I195+'Memoria Aporte de Asociado 18'!I195</f>
        <v>0</v>
      </c>
      <c r="J47" s="177">
        <f t="shared" si="3"/>
        <v>0</v>
      </c>
      <c r="K47" s="199">
        <f>+SUM('Memoria Aporte FIA al Ejecutor'!I62:I67)+SUM('Memoria Aporte FIA a Asociado 1'!I62:I67)+SUM('Memoria Aporte FIA a Asociado 2'!I62:I67)</f>
        <v>0</v>
      </c>
      <c r="L47" s="199">
        <f>+SUM('Memoria Aporte FIA al Ejecutor'!J62:J67)+SUM('Memoria Aporte FIA a Asociado 1'!J62:J67)+SUM('Memoria Aporte FIA a Asociado 2'!J62:J67)</f>
        <v>0</v>
      </c>
      <c r="M47" s="199">
        <f>+SUM('Memoria Aporte FIA al Ejecutor'!K62:K67)+SUM('Memoria Aporte FIA a Asociado 1'!K62:K67)+SUM('Memoria Aporte FIA a Asociado 2'!K62:K67)</f>
        <v>0</v>
      </c>
      <c r="N47" s="199">
        <f>+SUM('Memoria Aporte FIA al Ejecutor'!L62:L67)+SUM('Memoria Aporte FIA a Asociado 1'!L62:L67)+SUM('Memoria Aporte FIA a Asociado 2'!L62:L67)</f>
        <v>0</v>
      </c>
      <c r="O47" s="13">
        <f>SUM('Memoria Aporte del Ejecutor'!I66:I71)+SUM('Memoria Aporte de Asociado 1'!I66:I71)+SUM('Memoria Aporte de Asociado 2'!I66:I71)+SUM('Memoria Aporte de Asociado 3'!I66:I71)+SUM('Memoria Aporte de Asociado 4'!I66:I71)+SUM('Memoria Aporte de Asociado 5'!I66:I71)+SUM('Memoria Aporte de Asociado 6'!I66:I71)+SUM('Memoria Aporte de Asociado 7'!I66:I71)+SUM('Memoria Aporte de Asociado 8'!I66:I71)+SUM('Memoria Aporte de Asociado 9'!I66:I71)+SUM('Memoria Aporte de Asociado 10'!I66:I71)</f>
        <v>0</v>
      </c>
      <c r="P47" s="13">
        <f>SUM('Memoria Aporte del Ejecutor'!J66:J71)+SUM('Memoria Aporte de Asociado 1'!J66:J71)+SUM('Memoria Aporte de Asociado 2'!J66:J71)+SUM('Memoria Aporte de Asociado 3'!J66:J71)+SUM('Memoria Aporte de Asociado 4'!J66:J71)+SUM('Memoria Aporte de Asociado 5'!J66:J71)+SUM('Memoria Aporte de Asociado 6'!J66:J71)+SUM('Memoria Aporte de Asociado 7'!J66:J71)+SUM('Memoria Aporte de Asociado 8'!J66:J71)+SUM('Memoria Aporte de Asociado 9'!J66:J71)+SUM('Memoria Aporte de Asociado 10'!J66:J71)</f>
        <v>0</v>
      </c>
      <c r="Q47" s="13">
        <f>SUM('Memoria Aporte del Ejecutor'!K66:K71)+SUM('Memoria Aporte de Asociado 1'!K66:K71)+SUM('Memoria Aporte de Asociado 2'!K66:K71)+SUM('Memoria Aporte de Asociado 3'!K66:K71)+SUM('Memoria Aporte de Asociado 4'!K66:K71)+SUM('Memoria Aporte de Asociado 5'!K66:K71)+SUM('Memoria Aporte de Asociado 6'!K66:K71)+SUM('Memoria Aporte de Asociado 7'!K66:K71)+SUM('Memoria Aporte de Asociado 8'!K66:K71)+SUM('Memoria Aporte de Asociado 9'!K66:K71)+SUM('Memoria Aporte de Asociado 10'!K66:K71)</f>
        <v>0</v>
      </c>
      <c r="R47" s="13">
        <f>SUM('Memoria Aporte del Ejecutor'!L66:L71)+SUM('Memoria Aporte de Asociado 1'!L66:L71)+SUM('Memoria Aporte de Asociado 2'!L66:L71)+SUM('Memoria Aporte de Asociado 3'!L66:L71)+SUM('Memoria Aporte de Asociado 4'!L66:L71)+SUM('Memoria Aporte de Asociado 5'!L66:L71)+SUM('Memoria Aporte de Asociado 6'!L66:L71)+SUM('Memoria Aporte de Asociado 7'!L66:L71)+SUM('Memoria Aporte de Asociado 8'!L66:L71)+SUM('Memoria Aporte de Asociado 9'!L66:L71)+SUM('Memoria Aporte de Asociado 10'!L66:L71)</f>
        <v>0</v>
      </c>
      <c r="S47" s="13">
        <f>SUM('Memoria Aporte del Ejecutor'!I189:I194)+SUM('Memoria Aporte de Asociado 1'!I189:I194)+SUM('Memoria Aporte de Asociado 2'!I189:I194)+SUM('Memoria Aporte de Asociado 3'!I189:I194)+SUM('Memoria Aporte de Asociado 4'!I189:I194)+SUM('Memoria Aporte de Asociado 5'!I189:I194)+SUM('Memoria Aporte de Asociado 6'!I189:I194)+SUM('Memoria Aporte de Asociado 7'!I189:I194)+SUM('Memoria Aporte de Asociado 8'!I189:I194)+SUM('Memoria Aporte de Asociado 9'!I189:I194)+SUM('Memoria Aporte de Asociado 10'!I189:I194)</f>
        <v>0</v>
      </c>
      <c r="T47" s="13">
        <f>SUM('Memoria Aporte del Ejecutor'!J189:J194)+SUM('Memoria Aporte de Asociado 1'!J189:J194)+SUM('Memoria Aporte de Asociado 2'!J189:J194)+SUM('Memoria Aporte de Asociado 3'!J189:J194)+SUM('Memoria Aporte de Asociado 4'!J189:J194)+SUM('Memoria Aporte de Asociado 5'!J189:J194)+SUM('Memoria Aporte de Asociado 6'!J189:J194)+SUM('Memoria Aporte de Asociado 7'!J189:J194)+SUM('Memoria Aporte de Asociado 8'!J189:J194)+SUM('Memoria Aporte de Asociado 9'!J189:J194)+SUM('Memoria Aporte de Asociado 10'!J189:J194)</f>
        <v>0</v>
      </c>
      <c r="U47" s="13">
        <f>SUM('Memoria Aporte del Ejecutor'!K189:K194)+SUM('Memoria Aporte de Asociado 1'!K189:K194)+SUM('Memoria Aporte de Asociado 2'!K189:K194)+SUM('Memoria Aporte de Asociado 3'!K189:K194)+SUM('Memoria Aporte de Asociado 4'!K189:K194)+SUM('Memoria Aporte de Asociado 5'!K189:K194)+SUM('Memoria Aporte de Asociado 6'!K189:K194)+SUM('Memoria Aporte de Asociado 7'!K189:K194)+SUM('Memoria Aporte de Asociado 8'!K189:K194)+SUM('Memoria Aporte de Asociado 9'!K189:K194)+SUM('Memoria Aporte de Asociado 10'!K189:K194)</f>
        <v>0</v>
      </c>
      <c r="V47" s="13">
        <f>SUM('Memoria Aporte del Ejecutor'!L189:L194)+SUM('Memoria Aporte de Asociado 1'!L189:L194)+SUM('Memoria Aporte de Asociado 2'!L189:L194)+SUM('Memoria Aporte de Asociado 3'!L189:L194)+SUM('Memoria Aporte de Asociado 4'!L189:L194)+SUM('Memoria Aporte de Asociado 5'!L189:L194)+SUM('Memoria Aporte de Asociado 6'!L189:L194)+SUM('Memoria Aporte de Asociado 7'!L189:L194)+SUM('Memoria Aporte de Asociado 8'!L189:L194)+SUM('Memoria Aporte de Asociado 9'!L189:L194)+SUM('Memoria Aporte de Asociado 10'!L189:L194)</f>
        <v>0</v>
      </c>
    </row>
    <row r="48" spans="2:22" ht="12.75" customHeight="1" x14ac:dyDescent="0.2">
      <c r="B48" s="620" t="s">
        <v>118</v>
      </c>
      <c r="C48" s="621"/>
      <c r="D48" s="15">
        <f t="shared" si="1"/>
        <v>0</v>
      </c>
      <c r="E48" s="13">
        <f>'Aportes FIA Consolidado'!D32</f>
        <v>0</v>
      </c>
      <c r="F48" s="13">
        <f>SUM('Aportes FIA Consolidado'!E32:F32)</f>
        <v>0</v>
      </c>
      <c r="G48" s="177">
        <f>E48+F48</f>
        <v>0</v>
      </c>
      <c r="H48" s="13">
        <f>'Memoria Aporte del Ejecutor'!N79+'Memoria Aporte de Asociado 1'!N79+'Memoria Aporte de Asociado 2'!N79+'Memoria Aporte de Asociado 3'!N79+'Memoria Aporte de Asociado 4'!N79+'Memoria Aporte de Asociado 5'!N79+'Memoria Aporte de Asociado 6'!N79+'Memoria Aporte de Asociado 7'!N79+'Memoria Aporte de Asociado 8'!N79+'Memoria Aporte de Asociado 9'!N79+'Memoria Aporte de Asociado 10'!N79+'Memoria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8" s="13">
        <f>'Memoria Aporte del Ejecutor'!N202+'Memoria Aporte de Asociado 1'!N202+'Memoria Aporte de Asociado 2'!N202+'Memoria Aporte de Asociado 3'!N202+'Memoria Aporte de Asociado 4'!N202+'Memoria Aporte de Asociado 5'!N202+'Memoria Aporte de Asociado 6'!N202+'Memoria Aporte de Asociado 7'!N202+'Memoria Aporte de Asociado 8'!N202+'Memoria Aporte de Asociado 9'!N202+'Memoria Aporte de Asociado 10'!N202+'Memoria Aporte de Asociado 11'!I203+'Memoria Aporte de Asociado 12'!I203+'Memoria Aporte de Asociado 13'!I203+'Memoria Aporte de Asociado 14'!I203+'Memoria Aporte de Asociado 15'!I203+'Memoria Aporte de Asociado 16'!I203+'Memoria Aporte de Asociado 17'!I203+'Memoria Aporte de Asociado 18'!I203</f>
        <v>0</v>
      </c>
      <c r="J48" s="177">
        <f t="shared" si="3"/>
        <v>0</v>
      </c>
      <c r="K48" s="199">
        <f>+SUM('Memoria Aporte FIA al Ejecutor'!I68:I75)+SUM('Memoria Aporte FIA a Asociado 1'!I68:I75)+SUM('Memoria Aporte FIA a Asociado 2'!I68:I75)</f>
        <v>0</v>
      </c>
      <c r="L48" s="199">
        <f>+SUM('Memoria Aporte FIA al Ejecutor'!J68:J75)+SUM('Memoria Aporte FIA a Asociado 1'!J68:J75)+SUM('Memoria Aporte FIA a Asociado 2'!J68:J75)</f>
        <v>0</v>
      </c>
      <c r="M48" s="199">
        <f>+SUM('Memoria Aporte FIA al Ejecutor'!K68:K75)+SUM('Memoria Aporte FIA a Asociado 1'!K68:K75)+SUM('Memoria Aporte FIA a Asociado 2'!K68:K75)</f>
        <v>0</v>
      </c>
      <c r="N48" s="199">
        <f>+SUM('Memoria Aporte FIA al Ejecutor'!L68:L75)+SUM('Memoria Aporte FIA a Asociado 1'!L68:L75)+SUM('Memoria Aporte FIA a Asociado 2'!L68:L75)</f>
        <v>0</v>
      </c>
      <c r="O48" s="13">
        <f>SUM('Memoria Aporte del Ejecutor'!I72:I79)+SUM('Memoria Aporte de Asociado 1'!I72:I79)+SUM('Memoria Aporte de Asociado 2'!I72:I79)+SUM('Memoria Aporte de Asociado 3'!I72:I79)+SUM('Memoria Aporte de Asociado 4'!I72:I79)+SUM('Memoria Aporte de Asociado 5'!I72:I79)+SUM('Memoria Aporte de Asociado 6'!I72:I79)+SUM('Memoria Aporte de Asociado 7'!I72:I79)+SUM('Memoria Aporte de Asociado 8'!I72:I79)+SUM('Memoria Aporte de Asociado 9'!I72:I79)+SUM('Memoria Aporte de Asociado 10'!I72:I79)</f>
        <v>0</v>
      </c>
      <c r="P48" s="13">
        <f>SUM('Memoria Aporte del Ejecutor'!J72:J79)+SUM('Memoria Aporte de Asociado 1'!J72:J79)+SUM('Memoria Aporte de Asociado 2'!J72:J79)+SUM('Memoria Aporte de Asociado 3'!J72:J79)+SUM('Memoria Aporte de Asociado 4'!J72:J79)+SUM('Memoria Aporte de Asociado 5'!J72:J79)+SUM('Memoria Aporte de Asociado 6'!J72:J79)+SUM('Memoria Aporte de Asociado 7'!J72:J79)+SUM('Memoria Aporte de Asociado 8'!J72:J79)+SUM('Memoria Aporte de Asociado 9'!J72:J79)+SUM('Memoria Aporte de Asociado 10'!J72:J79)</f>
        <v>0</v>
      </c>
      <c r="Q48" s="13">
        <f>SUM('Memoria Aporte del Ejecutor'!K72:K79)+SUM('Memoria Aporte de Asociado 1'!K72:K79)+SUM('Memoria Aporte de Asociado 2'!K72:K79)+SUM('Memoria Aporte de Asociado 3'!K72:K79)+SUM('Memoria Aporte de Asociado 4'!K72:K79)+SUM('Memoria Aporte de Asociado 5'!K72:K79)+SUM('Memoria Aporte de Asociado 6'!K72:K79)+SUM('Memoria Aporte de Asociado 7'!K72:K79)+SUM('Memoria Aporte de Asociado 8'!K72:K79)+SUM('Memoria Aporte de Asociado 9'!K72:K79)+SUM('Memoria Aporte de Asociado 10'!K72:K79)</f>
        <v>0</v>
      </c>
      <c r="R48" s="13">
        <f>SUM('Memoria Aporte del Ejecutor'!L72:L79)+SUM('Memoria Aporte de Asociado 1'!L72:L79)+SUM('Memoria Aporte de Asociado 2'!L72:L79)+SUM('Memoria Aporte de Asociado 3'!L72:L79)+SUM('Memoria Aporte de Asociado 4'!L72:L79)+SUM('Memoria Aporte de Asociado 5'!L72:L79)+SUM('Memoria Aporte de Asociado 6'!L72:L79)+SUM('Memoria Aporte de Asociado 7'!L72:L79)+SUM('Memoria Aporte de Asociado 8'!L72:L79)+SUM('Memoria Aporte de Asociado 9'!L72:L79)+SUM('Memoria Aporte de Asociado 10'!L72:L79)</f>
        <v>0</v>
      </c>
      <c r="S48" s="13">
        <f>SUM('Memoria Aporte del Ejecutor'!I195:I202)+SUM('Memoria Aporte de Asociado 1'!I195:I202)+SUM('Memoria Aporte de Asociado 2'!I195:I202)+SUM('Memoria Aporte de Asociado 3'!I195:I202)+SUM('Memoria Aporte de Asociado 4'!I195:I202)+SUM('Memoria Aporte de Asociado 5'!I195:I202)+SUM('Memoria Aporte de Asociado 6'!I195:I202)+SUM('Memoria Aporte de Asociado 7'!I195:I202)+SUM('Memoria Aporte de Asociado 8'!I195:I202)+SUM('Memoria Aporte de Asociado 9'!I195:I202)+SUM('Memoria Aporte de Asociado 10'!I195:I202)</f>
        <v>0</v>
      </c>
      <c r="T48" s="13">
        <f>SUM('Memoria Aporte del Ejecutor'!J195:J202)+SUM('Memoria Aporte de Asociado 1'!J195:J202)+SUM('Memoria Aporte de Asociado 2'!J195:J202)+SUM('Memoria Aporte de Asociado 3'!J195:J202)+SUM('Memoria Aporte de Asociado 4'!J195:J202)+SUM('Memoria Aporte de Asociado 5'!J195:J202)+SUM('Memoria Aporte de Asociado 6'!J195:J202)+SUM('Memoria Aporte de Asociado 7'!J195:J202)+SUM('Memoria Aporte de Asociado 8'!J195:J202)+SUM('Memoria Aporte de Asociado 9'!J195:J202)+SUM('Memoria Aporte de Asociado 10'!J195:J202)</f>
        <v>0</v>
      </c>
      <c r="U48" s="13">
        <f>SUM('Memoria Aporte del Ejecutor'!K195:K202)+SUM('Memoria Aporte de Asociado 1'!K195:K202)+SUM('Memoria Aporte de Asociado 2'!K195:K202)+SUM('Memoria Aporte de Asociado 3'!K195:K202)+SUM('Memoria Aporte de Asociado 4'!K195:K202)+SUM('Memoria Aporte de Asociado 5'!K195:K202)+SUM('Memoria Aporte de Asociado 6'!K195:K202)+SUM('Memoria Aporte de Asociado 7'!K195:K202)+SUM('Memoria Aporte de Asociado 8'!K195:K202)+SUM('Memoria Aporte de Asociado 9'!K195:K202)+SUM('Memoria Aporte de Asociado 10'!K195:K202)</f>
        <v>0</v>
      </c>
      <c r="V48" s="13">
        <f>SUM('Memoria Aporte del Ejecutor'!L195:L202)+SUM('Memoria Aporte de Asociado 1'!L195:L202)+SUM('Memoria Aporte de Asociado 2'!L195:L202)+SUM('Memoria Aporte de Asociado 3'!L195:L202)+SUM('Memoria Aporte de Asociado 4'!L195:L202)+SUM('Memoria Aporte de Asociado 5'!L195:L202)+SUM('Memoria Aporte de Asociado 6'!L195:L202)+SUM('Memoria Aporte de Asociado 7'!L195:L202)+SUM('Memoria Aporte de Asociado 8'!L195:L202)+SUM('Memoria Aporte de Asociado 9'!L195:L202)+SUM('Memoria Aporte de Asociado 10'!L195:L202)</f>
        <v>0</v>
      </c>
    </row>
    <row r="49" spans="2:22" ht="12.75" customHeight="1" x14ac:dyDescent="0.2">
      <c r="B49" s="620" t="s">
        <v>8</v>
      </c>
      <c r="C49" s="621"/>
      <c r="D49" s="15">
        <f t="shared" si="1"/>
        <v>0</v>
      </c>
      <c r="E49" s="13">
        <f>'Aportes FIA Consolidado'!D33</f>
        <v>0</v>
      </c>
      <c r="F49" s="13">
        <f>SUM('Aportes FIA Consolidado'!E33:F33)</f>
        <v>0</v>
      </c>
      <c r="G49" s="177">
        <f t="shared" si="2"/>
        <v>0</v>
      </c>
      <c r="H49" s="13">
        <f>'Memoria Aporte del Ejecutor'!N89+'Memoria Aporte de Asociado 1'!N89+'Memoria Aporte de Asociado 2'!N89+'Memoria Aporte de Asociado 3'!N89+'Memoria Aporte de Asociado 4'!N89+'Memoria Aporte de Asociado 5'!N89+'Memoria Aporte de Asociado 6'!N89+'Memoria Aporte de Asociado 7'!N89+'Memoria Aporte de Asociado 8'!N89+'Memoria Aporte de Asociado 9'!N89+'Memoria Aporte de Asociado 10'!N89+'Memoria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9" s="13">
        <f>'Memoria Aporte del Ejecutor'!N212+'Memoria Aporte de Asociado 1'!N212+'Memoria Aporte de Asociado 2'!N212+'Memoria Aporte de Asociado 3'!N212+'Memoria Aporte de Asociado 4'!N212+'Memoria Aporte de Asociado 5'!N212+'Memoria Aporte de Asociado 6'!N212+'Memoria Aporte de Asociado 7'!N212+'Memoria Aporte de Asociado 8'!N212+'Memoria Aporte de Asociado 9'!N212+'Memoria Aporte de Asociado 10'!N212+'Memoria Aporte de Asociado 11'!I213+'Memoria Aporte de Asociado 12'!I213+'Memoria Aporte de Asociado 13'!I213+'Memoria Aporte de Asociado 14'!I213+'Memoria Aporte de Asociado 15'!I213+'Memoria Aporte de Asociado 16'!I213+'Memoria Aporte de Asociado 17'!I213+'Memoria Aporte de Asociado 18'!I213</f>
        <v>0</v>
      </c>
      <c r="J49" s="177">
        <f t="shared" si="3"/>
        <v>0</v>
      </c>
      <c r="K49" s="199">
        <f>+SUM('Memoria Aporte FIA al Ejecutor'!I76:I103)+SUM('Memoria Aporte FIA a Asociado 1'!I76:I103)+SUM('Memoria Aporte FIA a Asociado 2'!I76:I103)</f>
        <v>0</v>
      </c>
      <c r="L49" s="199">
        <f>+SUM('Memoria Aporte FIA al Ejecutor'!J76:J103)+SUM('Memoria Aporte FIA a Asociado 1'!J76:J103)+SUM('Memoria Aporte FIA a Asociado 2'!J76:J103)</f>
        <v>0</v>
      </c>
      <c r="M49" s="199">
        <f>+SUM('Memoria Aporte FIA al Ejecutor'!K76:K103)+SUM('Memoria Aporte FIA a Asociado 1'!K76:K103)+SUM('Memoria Aporte FIA a Asociado 2'!K76:K103)</f>
        <v>0</v>
      </c>
      <c r="N49" s="199">
        <f>+SUM('Memoria Aporte FIA al Ejecutor'!L76:L103)+SUM('Memoria Aporte FIA a Asociado 1'!L76:L103)+SUM('Memoria Aporte FIA a Asociado 2'!L76:L103)</f>
        <v>0</v>
      </c>
      <c r="O49" s="13">
        <f>SUM('Memoria Aporte del Ejecutor'!I80:I89)+SUM('Memoria Aporte de Asociado 1'!I80:I89)+SUM('Memoria Aporte de Asociado 2'!I80:I89)+SUM('Memoria Aporte de Asociado 3'!I80:I89)+SUM('Memoria Aporte de Asociado 4'!I80:I89)+SUM('Memoria Aporte de Asociado 5'!I80:I89)+SUM('Memoria Aporte de Asociado 6'!I80:I89)+SUM('Memoria Aporte de Asociado 7'!I80:I89)+SUM('Memoria Aporte de Asociado 8'!I80:I89)+SUM('Memoria Aporte de Asociado 9'!I80:I89)+SUM('Memoria Aporte de Asociado 10'!I80:I89)</f>
        <v>0</v>
      </c>
      <c r="P49" s="13">
        <f>SUM('Memoria Aporte del Ejecutor'!J80:J89)+SUM('Memoria Aporte de Asociado 1'!J80:J89)+SUM('Memoria Aporte de Asociado 2'!J80:J89)+SUM('Memoria Aporte de Asociado 3'!J80:J89)+SUM('Memoria Aporte de Asociado 4'!J80:J89)+SUM('Memoria Aporte de Asociado 5'!J80:J89)+SUM('Memoria Aporte de Asociado 6'!J80:J89)+SUM('Memoria Aporte de Asociado 7'!J80:J89)+SUM('Memoria Aporte de Asociado 8'!J80:J89)+SUM('Memoria Aporte de Asociado 9'!J80:J89)+SUM('Memoria Aporte de Asociado 10'!J80:J89)</f>
        <v>0</v>
      </c>
      <c r="Q49" s="13">
        <f>SUM('Memoria Aporte del Ejecutor'!K80:K89)+SUM('Memoria Aporte de Asociado 1'!K80:K89)+SUM('Memoria Aporte de Asociado 2'!K80:K89)+SUM('Memoria Aporte de Asociado 3'!K80:K89)+SUM('Memoria Aporte de Asociado 4'!K80:K89)+SUM('Memoria Aporte de Asociado 5'!K80:K89)+SUM('Memoria Aporte de Asociado 6'!K80:K89)+SUM('Memoria Aporte de Asociado 7'!K80:K89)+SUM('Memoria Aporte de Asociado 8'!K80:K89)+SUM('Memoria Aporte de Asociado 9'!K80:K89)+SUM('Memoria Aporte de Asociado 10'!K80:K89)</f>
        <v>0</v>
      </c>
      <c r="R49" s="13">
        <f>SUM('Memoria Aporte del Ejecutor'!L80:L89)+SUM('Memoria Aporte de Asociado 1'!L80:L89)+SUM('Memoria Aporte de Asociado 2'!L80:L89)+SUM('Memoria Aporte de Asociado 3'!L80:L89)+SUM('Memoria Aporte de Asociado 4'!L80:L89)+SUM('Memoria Aporte de Asociado 5'!L80:L89)+SUM('Memoria Aporte de Asociado 6'!L80:L89)+SUM('Memoria Aporte de Asociado 7'!L80:L89)+SUM('Memoria Aporte de Asociado 8'!L80:L89)+SUM('Memoria Aporte de Asociado 9'!L80:L89)+SUM('Memoria Aporte de Asociado 10'!L80:L89)</f>
        <v>0</v>
      </c>
      <c r="S49" s="13">
        <f>SUM('Memoria Aporte del Ejecutor'!I203:I212)+SUM('Memoria Aporte de Asociado 1'!I203:I212)+SUM('Memoria Aporte de Asociado 2'!I203:I212)+SUM('Memoria Aporte de Asociado 3'!I203:I212)+SUM('Memoria Aporte de Asociado 4'!I203:I212)+SUM('Memoria Aporte de Asociado 5'!I203:I212)+SUM('Memoria Aporte de Asociado 6'!I203:I212)+SUM('Memoria Aporte de Asociado 7'!I203:I212)+SUM('Memoria Aporte de Asociado 8'!I203:I212)+SUM('Memoria Aporte de Asociado 9'!I203:I212)+SUM('Memoria Aporte de Asociado 10'!I203:I212)</f>
        <v>0</v>
      </c>
      <c r="T49" s="13">
        <f>SUM('Memoria Aporte del Ejecutor'!J203:J212)+SUM('Memoria Aporte de Asociado 1'!J203:J212)+SUM('Memoria Aporte de Asociado 2'!J203:J212)+SUM('Memoria Aporte de Asociado 3'!J203:J212)+SUM('Memoria Aporte de Asociado 4'!J203:J212)+SUM('Memoria Aporte de Asociado 5'!J203:J212)+SUM('Memoria Aporte de Asociado 6'!J203:J212)+SUM('Memoria Aporte de Asociado 7'!J203:J212)+SUM('Memoria Aporte de Asociado 8'!J203:J212)+SUM('Memoria Aporte de Asociado 9'!J203:J212)+SUM('Memoria Aporte de Asociado 10'!J203:J212)</f>
        <v>0</v>
      </c>
      <c r="U49" s="13">
        <f>SUM('Memoria Aporte del Ejecutor'!K203:K212)+SUM('Memoria Aporte de Asociado 1'!K203:K212)+SUM('Memoria Aporte de Asociado 2'!K203:K212)+SUM('Memoria Aporte de Asociado 3'!K203:K212)+SUM('Memoria Aporte de Asociado 4'!K203:K212)+SUM('Memoria Aporte de Asociado 5'!K203:K212)+SUM('Memoria Aporte de Asociado 6'!K203:K212)+SUM('Memoria Aporte de Asociado 7'!K203:K212)+SUM('Memoria Aporte de Asociado 8'!K203:K212)+SUM('Memoria Aporte de Asociado 9'!K203:K212)+SUM('Memoria Aporte de Asociado 10'!K203:K212)</f>
        <v>0</v>
      </c>
      <c r="V49" s="13">
        <f>SUM('Memoria Aporte del Ejecutor'!L203:L212)+SUM('Memoria Aporte de Asociado 1'!L203:L212)+SUM('Memoria Aporte de Asociado 2'!L203:L212)+SUM('Memoria Aporte de Asociado 3'!L203:L212)+SUM('Memoria Aporte de Asociado 4'!L203:L212)+SUM('Memoria Aporte de Asociado 5'!L203:L212)+SUM('Memoria Aporte de Asociado 6'!L203:L212)+SUM('Memoria Aporte de Asociado 7'!L203:L212)+SUM('Memoria Aporte de Asociado 8'!L203:L212)+SUM('Memoria Aporte de Asociado 9'!L203:L212)+SUM('Memoria Aporte de Asociado 10'!L203:L212)</f>
        <v>0</v>
      </c>
    </row>
    <row r="50" spans="2:22" ht="12.75" customHeight="1" x14ac:dyDescent="0.2">
      <c r="B50" s="620" t="s">
        <v>20</v>
      </c>
      <c r="C50" s="621"/>
      <c r="D50" s="15">
        <f t="shared" si="1"/>
        <v>0</v>
      </c>
      <c r="E50" s="13">
        <f>'Aportes FIA Consolidado'!D34</f>
        <v>0</v>
      </c>
      <c r="F50" s="13">
        <f>SUM('Aportes FIA Consolidado'!E34:F34)</f>
        <v>0</v>
      </c>
      <c r="G50" s="177">
        <f t="shared" si="2"/>
        <v>0</v>
      </c>
      <c r="H50" s="13">
        <f>'Memoria Aporte del Ejecutor'!N97+'Memoria Aporte de Asociado 1'!N97+'Memoria Aporte de Asociado 2'!N97+'Memoria Aporte de Asociado 3'!N97+'Memoria Aporte de Asociado 4'!N97+'Memoria Aporte de Asociado 5'!N97+'Memoria Aporte de Asociado 6'!N97+'Memoria Aporte de Asociado 7'!N97+'Memoria Aporte de Asociado 8'!N97+'Memoria Aporte de Asociado 9'!N97+'Memoria Aporte de Asociado 10'!N97+'Memoria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50" s="13">
        <f>'Memoria Aporte del Ejecutor'!N220+'Memoria Aporte de Asociado 1'!N220+'Memoria Aporte de Asociado 2'!N220+'Memoria Aporte de Asociado 3'!N220+'Memoria Aporte de Asociado 4'!N220+'Memoria Aporte de Asociado 5'!N220+'Memoria Aporte de Asociado 6'!N220+'Memoria Aporte de Asociado 7'!N220+'Memoria Aporte de Asociado 8'!N220+'Memoria Aporte de Asociado 9'!N220+'Memoria Aporte de Asociado 10'!N220+'Memoria Aporte de Asociado 11'!I221+'Memoria Aporte de Asociado 12'!I221+'Memoria Aporte de Asociado 13'!I221+'Memoria Aporte de Asociado 14'!I221+'Memoria Aporte de Asociado 15'!I221+'Memoria Aporte de Asociado 16'!I221+'Memoria Aporte de Asociado 17'!I221+'Memoria Aporte de Asociado 18'!I221</f>
        <v>0</v>
      </c>
      <c r="J50" s="177">
        <f t="shared" si="3"/>
        <v>0</v>
      </c>
      <c r="K50" s="199">
        <f>+SUM('Memoria Aporte FIA al Ejecutor'!I104:I111)+SUM('Memoria Aporte FIA a Asociado 1'!I104:I111)+SUM('Memoria Aporte FIA a Asociado 2'!I104:I111)</f>
        <v>0</v>
      </c>
      <c r="L50" s="199">
        <f>+SUM('Memoria Aporte FIA al Ejecutor'!J104:J111)+SUM('Memoria Aporte FIA a Asociado 1'!J104:J111)+SUM('Memoria Aporte FIA a Asociado 2'!J104:J111)</f>
        <v>0</v>
      </c>
      <c r="M50" s="199">
        <f>+SUM('Memoria Aporte FIA al Ejecutor'!K104:K111)+SUM('Memoria Aporte FIA a Asociado 1'!K104:K111)+SUM('Memoria Aporte FIA a Asociado 2'!K104:K111)</f>
        <v>0</v>
      </c>
      <c r="N50" s="199">
        <f>+SUM('Memoria Aporte FIA al Ejecutor'!L104:L111)+SUM('Memoria Aporte FIA a Asociado 1'!L104:L111)+SUM('Memoria Aporte FIA a Asociado 2'!L104:L111)</f>
        <v>0</v>
      </c>
      <c r="O50" s="13">
        <f>SUM('Memoria Aporte del Ejecutor'!I90:I97)+SUM('Memoria Aporte de Asociado 1'!I90:I97)+SUM('Memoria Aporte de Asociado 2'!I90:I97)+SUM('Memoria Aporte de Asociado 3'!I90:I97)+SUM('Memoria Aporte de Asociado 4'!I90:I97)+SUM('Memoria Aporte de Asociado 5'!I90:I97)+SUM('Memoria Aporte de Asociado 6'!I90:I97)+SUM('Memoria Aporte de Asociado 7'!I90:I97)+SUM('Memoria Aporte de Asociado 8'!I90:I97)+SUM('Memoria Aporte de Asociado 9'!I90:I97)+SUM('Memoria Aporte de Asociado 10'!I90:I97)</f>
        <v>0</v>
      </c>
      <c r="P50" s="13">
        <f>SUM('Memoria Aporte del Ejecutor'!J90:J97)+SUM('Memoria Aporte de Asociado 1'!J90:J97)+SUM('Memoria Aporte de Asociado 2'!J90:J97)+SUM('Memoria Aporte de Asociado 3'!J90:J97)+SUM('Memoria Aporte de Asociado 4'!J90:J97)+SUM('Memoria Aporte de Asociado 5'!J90:J97)+SUM('Memoria Aporte de Asociado 6'!J90:J97)+SUM('Memoria Aporte de Asociado 7'!J90:J97)+SUM('Memoria Aporte de Asociado 8'!J90:J97)+SUM('Memoria Aporte de Asociado 9'!J90:J97)+SUM('Memoria Aporte de Asociado 10'!J90:J97)</f>
        <v>0</v>
      </c>
      <c r="Q50" s="13">
        <f>SUM('Memoria Aporte del Ejecutor'!K90:K97)+SUM('Memoria Aporte de Asociado 1'!K90:K97)+SUM('Memoria Aporte de Asociado 2'!K90:K97)+SUM('Memoria Aporte de Asociado 3'!K90:K97)+SUM('Memoria Aporte de Asociado 4'!K90:K97)+SUM('Memoria Aporte de Asociado 5'!K90:K97)+SUM('Memoria Aporte de Asociado 6'!K90:K97)+SUM('Memoria Aporte de Asociado 7'!K90:K97)+SUM('Memoria Aporte de Asociado 8'!K90:K97)+SUM('Memoria Aporte de Asociado 9'!K90:K97)+SUM('Memoria Aporte de Asociado 10'!K90:K97)</f>
        <v>0</v>
      </c>
      <c r="R50" s="13">
        <f>SUM('Memoria Aporte del Ejecutor'!L90:L97)+SUM('Memoria Aporte de Asociado 1'!L90:L97)+SUM('Memoria Aporte de Asociado 2'!L90:L97)+SUM('Memoria Aporte de Asociado 3'!L90:L97)+SUM('Memoria Aporte de Asociado 4'!L90:L97)+SUM('Memoria Aporte de Asociado 5'!L90:L97)+SUM('Memoria Aporte de Asociado 6'!L90:L97)+SUM('Memoria Aporte de Asociado 7'!L90:L97)+SUM('Memoria Aporte de Asociado 8'!L90:L97)+SUM('Memoria Aporte de Asociado 9'!L90:L97)+SUM('Memoria Aporte de Asociado 10'!L90:L97)</f>
        <v>0</v>
      </c>
      <c r="S50" s="13">
        <f>SUM('Memoria Aporte del Ejecutor'!I213:I220)+SUM('Memoria Aporte de Asociado 1'!I213:I220)+SUM('Memoria Aporte de Asociado 2'!I213:I220)+SUM('Memoria Aporte de Asociado 3'!I213:I220)+SUM('Memoria Aporte de Asociado 4'!I213:I220)+SUM('Memoria Aporte de Asociado 5'!I213:I220)+SUM('Memoria Aporte de Asociado 6'!I213:I220)+SUM('Memoria Aporte de Asociado 7'!I213:I220)+SUM('Memoria Aporte de Asociado 8'!I213:I220)+SUM('Memoria Aporte de Asociado 9'!I213:I220)+SUM('Memoria Aporte de Asociado 10'!I213:I220)</f>
        <v>0</v>
      </c>
      <c r="T50" s="13">
        <f>SUM('Memoria Aporte del Ejecutor'!J213:J220)+SUM('Memoria Aporte de Asociado 1'!J213:J220)+SUM('Memoria Aporte de Asociado 2'!J213:J220)+SUM('Memoria Aporte de Asociado 3'!J213:J220)+SUM('Memoria Aporte de Asociado 4'!J213:J220)+SUM('Memoria Aporte de Asociado 5'!J213:J220)+SUM('Memoria Aporte de Asociado 6'!J213:J220)+SUM('Memoria Aporte de Asociado 7'!J213:J220)+SUM('Memoria Aporte de Asociado 8'!J213:J220)+SUM('Memoria Aporte de Asociado 9'!J213:J220)+SUM('Memoria Aporte de Asociado 10'!J213:J220)</f>
        <v>0</v>
      </c>
      <c r="U50" s="13">
        <f>SUM('Memoria Aporte del Ejecutor'!K213:K220)+SUM('Memoria Aporte de Asociado 1'!K213:K220)+SUM('Memoria Aporte de Asociado 2'!K213:K220)+SUM('Memoria Aporte de Asociado 3'!K213:K220)+SUM('Memoria Aporte de Asociado 4'!K213:K220)+SUM('Memoria Aporte de Asociado 5'!K213:K220)+SUM('Memoria Aporte de Asociado 6'!K213:K220)+SUM('Memoria Aporte de Asociado 7'!K213:K220)+SUM('Memoria Aporte de Asociado 8'!K213:K220)+SUM('Memoria Aporte de Asociado 9'!K213:K220)+SUM('Memoria Aporte de Asociado 10'!K213:K220)</f>
        <v>0</v>
      </c>
      <c r="V50" s="13">
        <f>SUM('Memoria Aporte del Ejecutor'!L213:L220)+SUM('Memoria Aporte de Asociado 1'!L213:L220)+SUM('Memoria Aporte de Asociado 2'!L213:L220)+SUM('Memoria Aporte de Asociado 3'!L213:L220)+SUM('Memoria Aporte de Asociado 4'!L213:L220)+SUM('Memoria Aporte de Asociado 5'!L213:L220)+SUM('Memoria Aporte de Asociado 6'!L213:L220)+SUM('Memoria Aporte de Asociado 7'!L213:L220)+SUM('Memoria Aporte de Asociado 8'!L213:L220)+SUM('Memoria Aporte de Asociado 9'!L213:L220)+SUM('Memoria Aporte de Asociado 10'!L213:L220)</f>
        <v>0</v>
      </c>
    </row>
    <row r="51" spans="2:22" x14ac:dyDescent="0.2">
      <c r="B51" s="625" t="s">
        <v>9</v>
      </c>
      <c r="C51" s="626"/>
      <c r="D51" s="15">
        <f t="shared" si="1"/>
        <v>0</v>
      </c>
      <c r="E51" s="13">
        <f>'Aportes FIA Consolidado'!D35</f>
        <v>0</v>
      </c>
      <c r="F51" s="13">
        <f>SUM('Aportes FIA Consolidado'!E35:F35)</f>
        <v>0</v>
      </c>
      <c r="G51" s="177">
        <f t="shared" si="2"/>
        <v>0</v>
      </c>
      <c r="H51" s="13">
        <f>'Memoria Aporte del Ejecutor'!N105+'Memoria Aporte de Asociado 1'!N105+'Memoria Aporte de Asociado 2'!N105+'Memoria Aporte de Asociado 3'!N105+'Memoria Aporte de Asociado 4'!N105+'Memoria Aporte de Asociado 5'!N105+'Memoria Aporte de Asociado 6'!N105+'Memoria Aporte de Asociado 7'!N105+'Memoria Aporte de Asociado 8'!N105+'Memoria Aporte de Asociado 9'!N105+'Memoria Aporte de Asociado 10'!N105+'Memoria Aporte de Asociado 11'!I104+'Memoria Aporte de Asociado 12'!I104+'Memoria Aporte de Asociado 13'!I104+'Memoria Aporte de Asociado 14'!I104+'Memoria Aporte de Asociado 15'!I104+'Memoria Aporte de Asociado 16'!I104+'Memoria Aporte de Asociado 17'!I104+'Memoria Aporte de Asociado 18'!I104</f>
        <v>0</v>
      </c>
      <c r="I51" s="13">
        <f>'Memoria Aporte del Ejecutor'!N228+'Memoria Aporte de Asociado 1'!N228+'Memoria Aporte de Asociado 2'!N228+'Memoria Aporte de Asociado 3'!N228+'Memoria Aporte de Asociado 4'!N228+'Memoria Aporte de Asociado 5'!N228+'Memoria Aporte de Asociado 6'!N228+'Memoria Aporte de Asociado 7'!N228+'Memoria Aporte de Asociado 8'!N228+'Memoria Aporte de Asociado 9'!N228+'Memoria Aporte de Asociado 10'!N228+'Memoria Aporte de Asociado 11'!I229+'Memoria Aporte de Asociado 12'!I229+'Memoria Aporte de Asociado 13'!I229+'Memoria Aporte de Asociado 14'!I229+'Memoria Aporte de Asociado 15'!I229+'Memoria Aporte de Asociado 16'!I229+'Memoria Aporte de Asociado 17'!I229+'Memoria Aporte de Asociado 18'!I229</f>
        <v>0</v>
      </c>
      <c r="J51" s="177">
        <f t="shared" si="3"/>
        <v>0</v>
      </c>
      <c r="K51" s="199">
        <f>+SUM('Memoria Aporte FIA al Ejecutor'!I112:I119)+SUM('Memoria Aporte FIA a Asociado 1'!I112:I119)+SUM('Memoria Aporte FIA a Asociado 2'!I112:I119)</f>
        <v>0</v>
      </c>
      <c r="L51" s="199">
        <f>+SUM('Memoria Aporte FIA al Ejecutor'!J112:J119)+SUM('Memoria Aporte FIA a Asociado 1'!J112:J119)+SUM('Memoria Aporte FIA a Asociado 2'!J112:J119)</f>
        <v>0</v>
      </c>
      <c r="M51" s="199">
        <f>+SUM('Memoria Aporte FIA al Ejecutor'!K112:K119)+SUM('Memoria Aporte FIA a Asociado 1'!K112:K119)+SUM('Memoria Aporte FIA a Asociado 2'!K112:K119)</f>
        <v>0</v>
      </c>
      <c r="N51" s="199">
        <f>+SUM('Memoria Aporte FIA al Ejecutor'!L112:L119)+SUM('Memoria Aporte FIA a Asociado 1'!L112:L119)+SUM('Memoria Aporte FIA a Asociado 2'!L112:L119)</f>
        <v>0</v>
      </c>
      <c r="O51" s="13">
        <f>SUM('Memoria Aporte del Ejecutor'!I98:I105)+SUM('Memoria Aporte de Asociado 1'!I98:I105)+SUM('Memoria Aporte de Asociado 2'!I98:I105)+SUM('Memoria Aporte de Asociado 3'!I98:I105)+SUM('Memoria Aporte de Asociado 4'!I98:I105)+SUM('Memoria Aporte de Asociado 5'!I98:I105)+SUM('Memoria Aporte de Asociado 6'!I98:I105)+SUM('Memoria Aporte de Asociado 7'!I98:I105)+SUM('Memoria Aporte de Asociado 8'!I98:I105)+SUM('Memoria Aporte de Asociado 9'!I98:I105)+SUM('Memoria Aporte de Asociado 10'!I98:I105)</f>
        <v>0</v>
      </c>
      <c r="P51" s="13">
        <f>SUM('Memoria Aporte del Ejecutor'!J98:J105)+SUM('Memoria Aporte de Asociado 1'!J98:J105)+SUM('Memoria Aporte de Asociado 2'!J98:J105)+SUM('Memoria Aporte de Asociado 3'!J98:J105)+SUM('Memoria Aporte de Asociado 4'!J98:J105)+SUM('Memoria Aporte de Asociado 5'!J98:J105)+SUM('Memoria Aporte de Asociado 6'!J98:J105)+SUM('Memoria Aporte de Asociado 7'!J98:J105)+SUM('Memoria Aporte de Asociado 8'!J98:J105)+SUM('Memoria Aporte de Asociado 9'!J98:J105)+SUM('Memoria Aporte de Asociado 10'!J98:J105)</f>
        <v>0</v>
      </c>
      <c r="Q51" s="13">
        <f>SUM('Memoria Aporte del Ejecutor'!K98:K105)+SUM('Memoria Aporte de Asociado 1'!K98:K105)+SUM('Memoria Aporte de Asociado 2'!K98:K105)+SUM('Memoria Aporte de Asociado 3'!K98:K105)+SUM('Memoria Aporte de Asociado 4'!K98:K105)+SUM('Memoria Aporte de Asociado 5'!K98:K105)+SUM('Memoria Aporte de Asociado 6'!K98:K105)+SUM('Memoria Aporte de Asociado 7'!K98:K105)+SUM('Memoria Aporte de Asociado 8'!K98:K105)+SUM('Memoria Aporte de Asociado 9'!K98:K105)+SUM('Memoria Aporte de Asociado 10'!K98:K105)</f>
        <v>0</v>
      </c>
      <c r="R51" s="13">
        <f>SUM('Memoria Aporte del Ejecutor'!L98:L105)+SUM('Memoria Aporte de Asociado 1'!L98:L105)+SUM('Memoria Aporte de Asociado 2'!L98:L105)+SUM('Memoria Aporte de Asociado 3'!L98:L105)+SUM('Memoria Aporte de Asociado 4'!L98:L105)+SUM('Memoria Aporte de Asociado 5'!L98:L105)+SUM('Memoria Aporte de Asociado 6'!L98:L105)+SUM('Memoria Aporte de Asociado 7'!L98:L105)+SUM('Memoria Aporte de Asociado 8'!L98:L105)+SUM('Memoria Aporte de Asociado 9'!L98:L105)+SUM('Memoria Aporte de Asociado 10'!L98:L105)</f>
        <v>0</v>
      </c>
      <c r="S51" s="13">
        <f>SUM('Memoria Aporte del Ejecutor'!I221:I228)+SUM('Memoria Aporte de Asociado 1'!I221:I228)+SUM('Memoria Aporte de Asociado 2'!I221:I228)+SUM('Memoria Aporte de Asociado 3'!I221:I228)+SUM('Memoria Aporte de Asociado 4'!I221:I228)+SUM('Memoria Aporte de Asociado 5'!I221:I228)+SUM('Memoria Aporte de Asociado 6'!I221:I228)+SUM('Memoria Aporte de Asociado 7'!I221:I228)+SUM('Memoria Aporte de Asociado 8'!I221:I228)+SUM('Memoria Aporte de Asociado 9'!I221:I228)+SUM('Memoria Aporte de Asociado 10'!I221:I228)</f>
        <v>0</v>
      </c>
      <c r="T51" s="13">
        <f>SUM('Memoria Aporte del Ejecutor'!J221:J228)+SUM('Memoria Aporte de Asociado 1'!J221:J228)+SUM('Memoria Aporte de Asociado 2'!J221:J228)+SUM('Memoria Aporte de Asociado 3'!J221:J228)+SUM('Memoria Aporte de Asociado 4'!J221:J228)+SUM('Memoria Aporte de Asociado 5'!J221:J228)+SUM('Memoria Aporte de Asociado 6'!J221:J228)+SUM('Memoria Aporte de Asociado 7'!J221:J228)+SUM('Memoria Aporte de Asociado 8'!J221:J228)+SUM('Memoria Aporte de Asociado 9'!J221:J228)+SUM('Memoria Aporte de Asociado 10'!J221:J228)</f>
        <v>0</v>
      </c>
      <c r="U51" s="13">
        <f>SUM('Memoria Aporte del Ejecutor'!K221:K228)+SUM('Memoria Aporte de Asociado 1'!K221:K228)+SUM('Memoria Aporte de Asociado 2'!K221:K228)+SUM('Memoria Aporte de Asociado 3'!K221:K228)+SUM('Memoria Aporte de Asociado 4'!K221:K228)+SUM('Memoria Aporte de Asociado 5'!K221:K228)+SUM('Memoria Aporte de Asociado 6'!K221:K228)+SUM('Memoria Aporte de Asociado 7'!K221:K228)+SUM('Memoria Aporte de Asociado 8'!K221:K228)+SUM('Memoria Aporte de Asociado 9'!K221:K228)+SUM('Memoria Aporte de Asociado 10'!K221:K228)</f>
        <v>0</v>
      </c>
      <c r="V51" s="13">
        <f>SUM('Memoria Aporte del Ejecutor'!L221:L228)+SUM('Memoria Aporte de Asociado 1'!L221:L228)+SUM('Memoria Aporte de Asociado 2'!L221:L228)+SUM('Memoria Aporte de Asociado 3'!L221:L228)+SUM('Memoria Aporte de Asociado 4'!L221:L228)+SUM('Memoria Aporte de Asociado 5'!L221:L228)+SUM('Memoria Aporte de Asociado 6'!L221:L228)+SUM('Memoria Aporte de Asociado 7'!L221:L228)+SUM('Memoria Aporte de Asociado 8'!L221:L228)+SUM('Memoria Aporte de Asociado 9'!L221:L228)+SUM('Memoria Aporte de Asociado 10'!L221:L228)</f>
        <v>0</v>
      </c>
    </row>
    <row r="52" spans="2:22" x14ac:dyDescent="0.2">
      <c r="B52" s="625" t="s">
        <v>10</v>
      </c>
      <c r="C52" s="626"/>
      <c r="D52" s="15">
        <f t="shared" si="1"/>
        <v>0</v>
      </c>
      <c r="E52" s="13">
        <f>'Aportes FIA Consolidado'!D36</f>
        <v>0</v>
      </c>
      <c r="F52" s="13">
        <f>SUM('Aportes FIA Consolidado'!E36:F36)</f>
        <v>0</v>
      </c>
      <c r="G52" s="177">
        <f t="shared" si="2"/>
        <v>0</v>
      </c>
      <c r="H52" s="13">
        <f>'Memoria Aporte del Ejecutor'!N110+'Memoria Aporte de Asociado 1'!N110+'Memoria Aporte de Asociado 2'!N110+'Memoria Aporte de Asociado 3'!N110+'Memoria Aporte de Asociado 4'!N110+'Memoria Aporte de Asociado 5'!N110+'Memoria Aporte de Asociado 6'!N110+'Memoria Aporte de Asociado 7'!N110+'Memoria Aporte de Asociado 8'!N110+'Memoria Aporte de Asociado 9'!N110+'Memoria Aporte de Asociado 10'!N110+'Memoria Aporte de Asociado 11'!I109+'Memoria Aporte de Asociado 12'!I109+'Memoria Aporte de Asociado 13'!I109+'Memoria Aporte de Asociado 14'!I109+'Memoria Aporte de Asociado 15'!I109+'Memoria Aporte de Asociado 16'!I109+'Memoria Aporte de Asociado 17'!I109+'Memoria Aporte de Asociado 18'!I109</f>
        <v>0</v>
      </c>
      <c r="I52" s="13">
        <f>'Memoria Aporte del Ejecutor'!N233+'Memoria Aporte de Asociado 1'!N233+'Memoria Aporte de Asociado 2'!N233+'Memoria Aporte de Asociado 3'!N233+'Memoria Aporte de Asociado 4'!N233+'Memoria Aporte de Asociado 5'!N233+'Memoria Aporte de Asociado 6'!N233+'Memoria Aporte de Asociado 7'!N233+'Memoria Aporte de Asociado 8'!N233+'Memoria Aporte de Asociado 9'!N233+'Memoria Aporte de Asociado 10'!N233+'Memoria Aporte de Asociado 11'!I234+'Memoria Aporte de Asociado 12'!I234+'Memoria Aporte de Asociado 13'!I234+'Memoria Aporte de Asociado 14'!I234+'Memoria Aporte de Asociado 15'!I234+'Memoria Aporte de Asociado 16'!I234+'Memoria Aporte de Asociado 17'!I234+'Memoria Aporte de Asociado 18'!I234</f>
        <v>0</v>
      </c>
      <c r="J52" s="177">
        <f t="shared" si="3"/>
        <v>0</v>
      </c>
      <c r="K52" s="199">
        <f>+SUM('Memoria Aporte FIA al Ejecutor'!I120:I124)+SUM('Memoria Aporte FIA a Asociado 1'!I120:I124)+SUM('Memoria Aporte FIA a Asociado 2'!I120:I124)</f>
        <v>0</v>
      </c>
      <c r="L52" s="199">
        <f>+SUM('Memoria Aporte FIA al Ejecutor'!J120:J124)+SUM('Memoria Aporte FIA a Asociado 1'!J120:J124)+SUM('Memoria Aporte FIA a Asociado 2'!J120:J124)</f>
        <v>0</v>
      </c>
      <c r="M52" s="199">
        <f>+SUM('Memoria Aporte FIA al Ejecutor'!K120:K124)+SUM('Memoria Aporte FIA a Asociado 1'!K120:K124)+SUM('Memoria Aporte FIA a Asociado 2'!K120:K124)</f>
        <v>0</v>
      </c>
      <c r="N52" s="199">
        <f>+SUM('Memoria Aporte FIA al Ejecutor'!L120:L124)+SUM('Memoria Aporte FIA a Asociado 1'!L120:L124)+SUM('Memoria Aporte FIA a Asociado 2'!L120:L124)</f>
        <v>0</v>
      </c>
      <c r="O52" s="13">
        <f>SUM('Memoria Aporte del Ejecutor'!I106:I110)+SUM('Memoria Aporte de Asociado 1'!I106:I110)+SUM('Memoria Aporte de Asociado 2'!I106:I110)+SUM('Memoria Aporte de Asociado 3'!I106:I110)+SUM('Memoria Aporte de Asociado 4'!I106:I110)+SUM('Memoria Aporte de Asociado 5'!I106:I110)+SUM('Memoria Aporte de Asociado 6'!I106:I110)+SUM('Memoria Aporte de Asociado 7'!I106:I110)+SUM('Memoria Aporte de Asociado 8'!I106:I110)+SUM('Memoria Aporte de Asociado 9'!I106:I110)+SUM('Memoria Aporte de Asociado 10'!I106:I110)</f>
        <v>0</v>
      </c>
      <c r="P52" s="13">
        <f>SUM('Memoria Aporte del Ejecutor'!J106:J110)+SUM('Memoria Aporte de Asociado 1'!J106:J110)+SUM('Memoria Aporte de Asociado 2'!J106:J110)+SUM('Memoria Aporte de Asociado 3'!J106:J110)+SUM('Memoria Aporte de Asociado 4'!J106:J110)+SUM('Memoria Aporte de Asociado 5'!J106:J110)+SUM('Memoria Aporte de Asociado 6'!J106:J110)+SUM('Memoria Aporte de Asociado 7'!J106:J110)+SUM('Memoria Aporte de Asociado 8'!J106:J110)+SUM('Memoria Aporte de Asociado 9'!J106:J110)+SUM('Memoria Aporte de Asociado 10'!J106:J110)</f>
        <v>0</v>
      </c>
      <c r="Q52" s="13">
        <f>SUM('Memoria Aporte del Ejecutor'!K106:K110)+SUM('Memoria Aporte de Asociado 1'!K106:K110)+SUM('Memoria Aporte de Asociado 2'!K106:K110)+SUM('Memoria Aporte de Asociado 3'!K106:K110)+SUM('Memoria Aporte de Asociado 4'!K106:K110)+SUM('Memoria Aporte de Asociado 5'!K106:K110)+SUM('Memoria Aporte de Asociado 6'!K106:K110)+SUM('Memoria Aporte de Asociado 7'!K106:K110)+SUM('Memoria Aporte de Asociado 8'!K106:K110)+SUM('Memoria Aporte de Asociado 9'!K106:K110)+SUM('Memoria Aporte de Asociado 10'!K106:K110)</f>
        <v>0</v>
      </c>
      <c r="R52" s="13">
        <f>SUM('Memoria Aporte del Ejecutor'!L106:L110)+SUM('Memoria Aporte de Asociado 1'!L106:L110)+SUM('Memoria Aporte de Asociado 2'!L106:L110)+SUM('Memoria Aporte de Asociado 3'!L106:L110)+SUM('Memoria Aporte de Asociado 4'!L106:L110)+SUM('Memoria Aporte de Asociado 5'!L106:L110)+SUM('Memoria Aporte de Asociado 6'!L106:L110)+SUM('Memoria Aporte de Asociado 7'!L106:L110)+SUM('Memoria Aporte de Asociado 8'!L106:L110)+SUM('Memoria Aporte de Asociado 9'!L106:L110)+SUM('Memoria Aporte de Asociado 10'!L106:L110)</f>
        <v>0</v>
      </c>
      <c r="S52" s="13">
        <f>SUM('Memoria Aporte del Ejecutor'!I229:I233)+SUM('Memoria Aporte de Asociado 1'!I229:I233)+SUM('Memoria Aporte de Asociado 2'!I229:I233)+SUM('Memoria Aporte de Asociado 3'!I229:I233)+SUM('Memoria Aporte de Asociado 4'!I229:I233)+SUM('Memoria Aporte de Asociado 5'!I229:I233)+SUM('Memoria Aporte de Asociado 6'!I229:I233)+SUM('Memoria Aporte de Asociado 7'!I229:I233)+SUM('Memoria Aporte de Asociado 8'!I229:I233)+SUM('Memoria Aporte de Asociado 9'!I229:I233)+SUM('Memoria Aporte de Asociado 10'!I229:I233)</f>
        <v>0</v>
      </c>
      <c r="T52" s="13">
        <f>SUM('Memoria Aporte del Ejecutor'!J229:J233)+SUM('Memoria Aporte de Asociado 1'!J229:J233)+SUM('Memoria Aporte de Asociado 2'!J229:J233)+SUM('Memoria Aporte de Asociado 3'!J229:J233)+SUM('Memoria Aporte de Asociado 4'!J229:J233)+SUM('Memoria Aporte de Asociado 5'!J229:J233)+SUM('Memoria Aporte de Asociado 6'!J229:J233)+SUM('Memoria Aporte de Asociado 7'!J229:J233)+SUM('Memoria Aporte de Asociado 8'!J229:J233)+SUM('Memoria Aporte de Asociado 9'!J229:J233)+SUM('Memoria Aporte de Asociado 10'!J229:J233)</f>
        <v>0</v>
      </c>
      <c r="U52" s="13">
        <f>SUM('Memoria Aporte del Ejecutor'!K229:K233)+SUM('Memoria Aporte de Asociado 1'!K229:K233)+SUM('Memoria Aporte de Asociado 2'!K229:K233)+SUM('Memoria Aporte de Asociado 3'!K229:K233)+SUM('Memoria Aporte de Asociado 4'!K229:K233)+SUM('Memoria Aporte de Asociado 5'!K229:K233)+SUM('Memoria Aporte de Asociado 6'!K229:K233)+SUM('Memoria Aporte de Asociado 7'!K229:K233)+SUM('Memoria Aporte de Asociado 8'!K229:K233)+SUM('Memoria Aporte de Asociado 9'!K229:K233)+SUM('Memoria Aporte de Asociado 10'!K229:K233)</f>
        <v>0</v>
      </c>
      <c r="V52" s="13">
        <f>SUM('Memoria Aporte del Ejecutor'!L229:L233)+SUM('Memoria Aporte de Asociado 1'!L229:L233)+SUM('Memoria Aporte de Asociado 2'!L229:L233)+SUM('Memoria Aporte de Asociado 3'!L229:L233)+SUM('Memoria Aporte de Asociado 4'!L229:L233)+SUM('Memoria Aporte de Asociado 5'!L229:L233)+SUM('Memoria Aporte de Asociado 6'!L229:L233)+SUM('Memoria Aporte de Asociado 7'!L229:L233)+SUM('Memoria Aporte de Asociado 8'!L229:L233)+SUM('Memoria Aporte de Asociado 9'!L229:L233)+SUM('Memoria Aporte de Asociado 10'!L229:L233)</f>
        <v>0</v>
      </c>
    </row>
    <row r="53" spans="2:22" ht="12.75" customHeight="1" x14ac:dyDescent="0.2">
      <c r="B53" s="625" t="s">
        <v>11</v>
      </c>
      <c r="C53" s="626"/>
      <c r="D53" s="15">
        <f t="shared" si="1"/>
        <v>0</v>
      </c>
      <c r="E53" s="13">
        <f>'Aportes FIA Consolidado'!D37</f>
        <v>0</v>
      </c>
      <c r="F53" s="13">
        <f>SUM('Aportes FIA Consolidado'!E37:F37)</f>
        <v>0</v>
      </c>
      <c r="G53" s="177">
        <f t="shared" si="2"/>
        <v>0</v>
      </c>
      <c r="H53" s="13">
        <f>'Memoria Aporte del Ejecutor'!N119+'Memoria Aporte de Asociado 1'!N119+'Memoria Aporte de Asociado 2'!N119+'Memoria Aporte de Asociado 3'!N119+'Memoria Aporte de Asociado 4'!N119+'Memoria Aporte de Asociado 5'!N119+'Memoria Aporte de Asociado 6'!N119+'Memoria Aporte de Asociado 7'!N119+'Memoria Aporte de Asociado 8'!N119+'Memoria Aporte de Asociado 9'!N119+'Memoria Aporte de Asociado 10'!N119+'Memoria Aporte de Asociado 11'!I118+'Memoria Aporte de Asociado 12'!I118+'Memoria Aporte de Asociado 13'!I118+'Memoria Aporte de Asociado 14'!I118+'Memoria Aporte de Asociado 15'!I118+'Memoria Aporte de Asociado 16'!I118+'Memoria Aporte de Asociado 17'!I118+'Memoria Aporte de Asociado 18'!I118</f>
        <v>0</v>
      </c>
      <c r="I53" s="13">
        <f>'Memoria Aporte del Ejecutor'!N242+'Memoria Aporte de Asociado 1'!N242+'Memoria Aporte de Asociado 2'!N242+'Memoria Aporte de Asociado 3'!N242+'Memoria Aporte de Asociado 4'!N242+'Memoria Aporte de Asociado 5'!N242+'Memoria Aporte de Asociado 6'!N242+'Memoria Aporte de Asociado 7'!N242+'Memoria Aporte de Asociado 8'!N242+'Memoria Aporte de Asociado 9'!N242+'Memoria Aporte de Asociado 10'!N242+'Memoria Aporte de Asociado 11'!I243+'Memoria Aporte de Asociado 12'!I243+'Memoria Aporte de Asociado 13'!I243+'Memoria Aporte de Asociado 14'!I243+'Memoria Aporte de Asociado 15'!I243+'Memoria Aporte de Asociado 16'!I243+'Memoria Aporte de Asociado 17'!I243+'Memoria Aporte de Asociado 18'!I243</f>
        <v>0</v>
      </c>
      <c r="J53" s="177">
        <f t="shared" si="3"/>
        <v>0</v>
      </c>
      <c r="K53" s="199">
        <f>+SUM('Memoria Aporte FIA al Ejecutor'!I125:I133)+SUM('Memoria Aporte FIA a Asociado 1'!I125:I133)+SUM('Memoria Aporte FIA a Asociado 2'!I125:I133)</f>
        <v>0</v>
      </c>
      <c r="L53" s="199">
        <f>+SUM('Memoria Aporte FIA al Ejecutor'!J125:J133)+SUM('Memoria Aporte FIA a Asociado 1'!J125:J133)+SUM('Memoria Aporte FIA a Asociado 2'!J125:J133)</f>
        <v>0</v>
      </c>
      <c r="M53" s="199">
        <f>+SUM('Memoria Aporte FIA al Ejecutor'!K125:K133)+SUM('Memoria Aporte FIA a Asociado 1'!K125:K133)+SUM('Memoria Aporte FIA a Asociado 2'!K125:K133)</f>
        <v>0</v>
      </c>
      <c r="N53" s="199">
        <f>+SUM('Memoria Aporte FIA al Ejecutor'!L125:L133)+SUM('Memoria Aporte FIA a Asociado 1'!L125:L133)+SUM('Memoria Aporte FIA a Asociado 2'!L125:L133)</f>
        <v>0</v>
      </c>
      <c r="O53" s="13">
        <f>SUM('Memoria Aporte del Ejecutor'!I111:I119)+SUM('Memoria Aporte de Asociado 1'!I111:I119)+SUM('Memoria Aporte de Asociado 2'!I111:I119)+SUM('Memoria Aporte de Asociado 3'!I111:I119)+SUM('Memoria Aporte de Asociado 4'!I111:I119)+SUM('Memoria Aporte de Asociado 5'!I111:I119)+SUM('Memoria Aporte de Asociado 6'!I111:I119)+SUM('Memoria Aporte de Asociado 7'!I111:I119)+SUM('Memoria Aporte de Asociado 8'!I111:I119)+SUM('Memoria Aporte de Asociado 9'!I111:I119)+SUM('Memoria Aporte de Asociado 10'!I111:I119)</f>
        <v>0</v>
      </c>
      <c r="P53" s="13">
        <f>SUM('Memoria Aporte del Ejecutor'!J111:J119)+SUM('Memoria Aporte de Asociado 1'!J111:J119)+SUM('Memoria Aporte de Asociado 2'!J111:J119)+SUM('Memoria Aporte de Asociado 3'!J111:J119)+SUM('Memoria Aporte de Asociado 4'!J111:J119)+SUM('Memoria Aporte de Asociado 5'!J111:J119)+SUM('Memoria Aporte de Asociado 6'!J111:J119)+SUM('Memoria Aporte de Asociado 7'!J111:J119)+SUM('Memoria Aporte de Asociado 8'!J111:J119)+SUM('Memoria Aporte de Asociado 9'!J111:J119)+SUM('Memoria Aporte de Asociado 10'!J111:J119)</f>
        <v>0</v>
      </c>
      <c r="Q53" s="13">
        <f>SUM('Memoria Aporte del Ejecutor'!K111:K119)+SUM('Memoria Aporte de Asociado 1'!K111:K119)+SUM('Memoria Aporte de Asociado 2'!K111:K119)+SUM('Memoria Aporte de Asociado 3'!K111:K119)+SUM('Memoria Aporte de Asociado 4'!K111:K119)+SUM('Memoria Aporte de Asociado 5'!K111:K119)+SUM('Memoria Aporte de Asociado 6'!K111:K119)+SUM('Memoria Aporte de Asociado 7'!K111:K119)+SUM('Memoria Aporte de Asociado 8'!K111:K119)+SUM('Memoria Aporte de Asociado 9'!K111:K119)+SUM('Memoria Aporte de Asociado 10'!K111:K119)</f>
        <v>0</v>
      </c>
      <c r="R53" s="13">
        <f>SUM('Memoria Aporte del Ejecutor'!L111:L119)+SUM('Memoria Aporte de Asociado 1'!L111:L119)+SUM('Memoria Aporte de Asociado 2'!L111:L119)+SUM('Memoria Aporte de Asociado 3'!L111:L119)+SUM('Memoria Aporte de Asociado 4'!L111:L119)+SUM('Memoria Aporte de Asociado 5'!L111:L119)+SUM('Memoria Aporte de Asociado 6'!L111:L119)+SUM('Memoria Aporte de Asociado 7'!L111:L119)+SUM('Memoria Aporte de Asociado 8'!L111:L119)+SUM('Memoria Aporte de Asociado 9'!L111:L119)+SUM('Memoria Aporte de Asociado 10'!L111:L119)</f>
        <v>0</v>
      </c>
      <c r="S53" s="13">
        <f>SUM('Memoria Aporte del Ejecutor'!I234:I242)+SUM('Memoria Aporte de Asociado 1'!I234:I242)+SUM('Memoria Aporte de Asociado 2'!I234:I242)+SUM('Memoria Aporte de Asociado 3'!I234:I242)+SUM('Memoria Aporte de Asociado 4'!I234:I242)+SUM('Memoria Aporte de Asociado 5'!I234:I242)+SUM('Memoria Aporte de Asociado 6'!I234:I242)+SUM('Memoria Aporte de Asociado 7'!I234:I242)+SUM('Memoria Aporte de Asociado 8'!I234:I242)+SUM('Memoria Aporte de Asociado 9'!I234:I242)+SUM('Memoria Aporte de Asociado 10'!I234:I242)</f>
        <v>0</v>
      </c>
      <c r="T53" s="13">
        <f>SUM('Memoria Aporte del Ejecutor'!J234:J242)+SUM('Memoria Aporte de Asociado 1'!J234:J242)+SUM('Memoria Aporte de Asociado 2'!J234:J242)+SUM('Memoria Aporte de Asociado 3'!J234:J242)+SUM('Memoria Aporte de Asociado 4'!J234:J242)+SUM('Memoria Aporte de Asociado 5'!J234:J242)+SUM('Memoria Aporte de Asociado 6'!J234:J242)+SUM('Memoria Aporte de Asociado 7'!J234:J242)+SUM('Memoria Aporte de Asociado 8'!J234:J242)+SUM('Memoria Aporte de Asociado 9'!J234:J242)+SUM('Memoria Aporte de Asociado 10'!J234:J242)</f>
        <v>0</v>
      </c>
      <c r="U53" s="13">
        <f>SUM('Memoria Aporte del Ejecutor'!K234:K242)+SUM('Memoria Aporte de Asociado 1'!K234:K242)+SUM('Memoria Aporte de Asociado 2'!K234:K242)+SUM('Memoria Aporte de Asociado 3'!K234:K242)+SUM('Memoria Aporte de Asociado 4'!K234:K242)+SUM('Memoria Aporte de Asociado 5'!K234:K242)+SUM('Memoria Aporte de Asociado 6'!K234:K242)+SUM('Memoria Aporte de Asociado 7'!K234:K242)+SUM('Memoria Aporte de Asociado 8'!K234:K242)+SUM('Memoria Aporte de Asociado 9'!K234:K242)+SUM('Memoria Aporte de Asociado 10'!K234:K242)</f>
        <v>0</v>
      </c>
      <c r="V53" s="13">
        <f>SUM('Memoria Aporte del Ejecutor'!L234:L242)+SUM('Memoria Aporte de Asociado 1'!L234:L242)+SUM('Memoria Aporte de Asociado 2'!L234:L242)+SUM('Memoria Aporte de Asociado 3'!L234:L242)+SUM('Memoria Aporte de Asociado 4'!L234:L242)+SUM('Memoria Aporte de Asociado 5'!L234:L242)+SUM('Memoria Aporte de Asociado 6'!L234:L242)+SUM('Memoria Aporte de Asociado 7'!L234:L242)+SUM('Memoria Aporte de Asociado 8'!L234:L242)+SUM('Memoria Aporte de Asociado 9'!L234:L242)+SUM('Memoria Aporte de Asociado 10'!L234:L242)</f>
        <v>0</v>
      </c>
    </row>
    <row r="54" spans="2:22" ht="12.75" customHeight="1" x14ac:dyDescent="0.2">
      <c r="B54" s="625" t="s">
        <v>0</v>
      </c>
      <c r="C54" s="626"/>
      <c r="D54" s="15">
        <f t="shared" si="1"/>
        <v>0</v>
      </c>
      <c r="E54" s="13">
        <f>'Aportes FIA Consolidado'!D38</f>
        <v>0</v>
      </c>
      <c r="F54" s="13">
        <f>SUM('Aportes FIA Consolidado'!E38:F38)</f>
        <v>0</v>
      </c>
      <c r="G54" s="177">
        <f t="shared" si="2"/>
        <v>0</v>
      </c>
      <c r="H54" s="13">
        <f>'Memoria Aporte del Ejecutor'!N122+'Memoria Aporte de Asociado 1'!N122+'Memoria Aporte de Asociado 2'!N122+'Memoria Aporte de Asociado 3'!N122+'Memoria Aporte de Asociado 4'!N122+'Memoria Aporte de Asociado 5'!N122+'Memoria Aporte de Asociado 6'!N122+'Memoria Aporte de Asociado 7'!N122+'Memoria Aporte de Asociado 8'!N122+'Memoria Aporte de Asociado 9'!N122+'Memoria Aporte de Asociado 10'!N122+'Memoria Aporte de Asociado 11'!I121+'Memoria Aporte de Asociado 12'!I121+'Memoria Aporte de Asociado 13'!I121+'Memoria Aporte de Asociado 14'!I121+'Memoria Aporte de Asociado 15'!I121+'Memoria Aporte de Asociado 16'!I121+'Memoria Aporte de Asociado 17'!I121+'Memoria Aporte de Asociado 18'!I121</f>
        <v>0</v>
      </c>
      <c r="I54" s="13">
        <f>'Memoria Aporte del Ejecutor'!N245+'Memoria Aporte de Asociado 1'!N245+'Memoria Aporte de Asociado 2'!N245+'Memoria Aporte de Asociado 3'!N245+'Memoria Aporte de Asociado 4'!N245+'Memoria Aporte de Asociado 5'!N245+'Memoria Aporte de Asociado 6'!N245+'Memoria Aporte de Asociado 7'!N245+'Memoria Aporte de Asociado 8'!N245+'Memoria Aporte de Asociado 9'!N245+'Memoria Aporte de Asociado 10'!N245+'Memoria Aporte de Asociado 11'!I246+'Memoria Aporte de Asociado 12'!I246+'Memoria Aporte de Asociado 13'!I246+'Memoria Aporte de Asociado 14'!I246+'Memoria Aporte de Asociado 15'!I246+'Memoria Aporte de Asociado 16'!I246+'Memoria Aporte de Asociado 17'!I246+'Memoria Aporte de Asociado 18'!I246</f>
        <v>0</v>
      </c>
      <c r="J54" s="177">
        <f t="shared" si="3"/>
        <v>0</v>
      </c>
      <c r="K54" s="199">
        <f>+SUM('Memoria Aporte FIA al Ejecutor'!I134:I136)+SUM('Memoria Aporte FIA a Asociado 1'!I134:I136)+SUM('Memoria Aporte FIA a Asociado 2'!I134:I136)</f>
        <v>0</v>
      </c>
      <c r="L54" s="199">
        <f>+SUM('Memoria Aporte FIA al Ejecutor'!J134:J136)+SUM('Memoria Aporte FIA a Asociado 1'!J134:J136)+SUM('Memoria Aporte FIA a Asociado 2'!J134:J136)</f>
        <v>0</v>
      </c>
      <c r="M54" s="199">
        <f>+SUM('Memoria Aporte FIA al Ejecutor'!K134:K136)+SUM('Memoria Aporte FIA a Asociado 1'!K134:K136)+SUM('Memoria Aporte FIA a Asociado 2'!K134:K136)</f>
        <v>0</v>
      </c>
      <c r="N54" s="199">
        <f>+SUM('Memoria Aporte FIA al Ejecutor'!L134:L136)+SUM('Memoria Aporte FIA a Asociado 1'!L134:L136)+SUM('Memoria Aporte FIA a Asociado 2'!L134:L136)</f>
        <v>0</v>
      </c>
      <c r="O54" s="13">
        <f>SUM('Memoria Aporte del Ejecutor'!I120:I122)+SUM('Memoria Aporte de Asociado 1'!I120:I122)+SUM('Memoria Aporte de Asociado 2'!I120:I122)+SUM('Memoria Aporte de Asociado 3'!I120:I122)+SUM('Memoria Aporte de Asociado 4'!I120:I122)+SUM('Memoria Aporte de Asociado 5'!I120:I122)+SUM('Memoria Aporte de Asociado 6'!I120:I122)+SUM('Memoria Aporte de Asociado 7'!I120:I122)+SUM('Memoria Aporte de Asociado 8'!I120:I122)+SUM('Memoria Aporte de Asociado 9'!I120:I122)+SUM('Memoria Aporte de Asociado 10'!I120:I122)</f>
        <v>0</v>
      </c>
      <c r="P54" s="13">
        <f>SUM('Memoria Aporte del Ejecutor'!J120:J122)+SUM('Memoria Aporte de Asociado 1'!J120:J122)+SUM('Memoria Aporte de Asociado 2'!J120:J122)+SUM('Memoria Aporte de Asociado 3'!J120:J122)+SUM('Memoria Aporte de Asociado 4'!J120:J122)+SUM('Memoria Aporte de Asociado 5'!J120:J122)+SUM('Memoria Aporte de Asociado 6'!J120:J122)+SUM('Memoria Aporte de Asociado 7'!J120:J122)+SUM('Memoria Aporte de Asociado 8'!J120:J122)+SUM('Memoria Aporte de Asociado 9'!J120:J122)+SUM('Memoria Aporte de Asociado 10'!J120:J122)</f>
        <v>0</v>
      </c>
      <c r="Q54" s="13">
        <f>SUM('Memoria Aporte del Ejecutor'!K120:K122)+SUM('Memoria Aporte de Asociado 1'!K120:K122)+SUM('Memoria Aporte de Asociado 2'!K120:K122)+SUM('Memoria Aporte de Asociado 3'!K120:K122)+SUM('Memoria Aporte de Asociado 4'!K120:K122)+SUM('Memoria Aporte de Asociado 5'!K120:K122)+SUM('Memoria Aporte de Asociado 6'!K120:K122)+SUM('Memoria Aporte de Asociado 7'!K120:K122)+SUM('Memoria Aporte de Asociado 8'!K120:K122)+SUM('Memoria Aporte de Asociado 9'!K120:K122)+SUM('Memoria Aporte de Asociado 10'!K120:K122)</f>
        <v>0</v>
      </c>
      <c r="R54" s="13">
        <f>SUM('Memoria Aporte del Ejecutor'!L120:L122)+SUM('Memoria Aporte de Asociado 1'!L120:L122)+SUM('Memoria Aporte de Asociado 2'!L120:L122)+SUM('Memoria Aporte de Asociado 3'!L120:L122)+SUM('Memoria Aporte de Asociado 4'!L120:L122)+SUM('Memoria Aporte de Asociado 5'!L120:L122)+SUM('Memoria Aporte de Asociado 6'!L120:L122)+SUM('Memoria Aporte de Asociado 7'!L120:L122)+SUM('Memoria Aporte de Asociado 8'!L120:L122)+SUM('Memoria Aporte de Asociado 9'!L120:L122)+SUM('Memoria Aporte de Asociado 10'!L120:L122)</f>
        <v>0</v>
      </c>
      <c r="S54" s="13">
        <f>SUM('Memoria Aporte del Ejecutor'!I243:I245)+SUM('Memoria Aporte de Asociado 1'!I243:I245)+SUM('Memoria Aporte de Asociado 2'!I243:I245)+SUM('Memoria Aporte de Asociado 3'!I243:I245)+SUM('Memoria Aporte de Asociado 4'!I243:I245)+SUM('Memoria Aporte de Asociado 5'!I243:I245)+SUM('Memoria Aporte de Asociado 6'!I243:I245)+SUM('Memoria Aporte de Asociado 7'!I243:I245)+SUM('Memoria Aporte de Asociado 8'!I243:I245)+SUM('Memoria Aporte de Asociado 9'!I243:I245)+SUM('Memoria Aporte de Asociado 10'!I243:I245)</f>
        <v>0</v>
      </c>
      <c r="T54" s="13">
        <f>SUM('Memoria Aporte del Ejecutor'!J243:J245)+SUM('Memoria Aporte de Asociado 1'!J243:J245)+SUM('Memoria Aporte de Asociado 2'!J243:J245)+SUM('Memoria Aporte de Asociado 3'!J243:J245)+SUM('Memoria Aporte de Asociado 4'!J243:J245)+SUM('Memoria Aporte de Asociado 5'!J243:J245)+SUM('Memoria Aporte de Asociado 6'!J243:J245)+SUM('Memoria Aporte de Asociado 7'!J243:J245)+SUM('Memoria Aporte de Asociado 8'!J243:J245)+SUM('Memoria Aporte de Asociado 9'!J243:J245)+SUM('Memoria Aporte de Asociado 10'!J243:J245)</f>
        <v>0</v>
      </c>
      <c r="U54" s="13">
        <f>SUM('Memoria Aporte del Ejecutor'!K243:K245)+SUM('Memoria Aporte de Asociado 1'!K243:K245)+SUM('Memoria Aporte de Asociado 2'!K243:K245)+SUM('Memoria Aporte de Asociado 3'!K243:K245)+SUM('Memoria Aporte de Asociado 4'!K243:K245)+SUM('Memoria Aporte de Asociado 5'!K243:K245)+SUM('Memoria Aporte de Asociado 6'!K243:K245)+SUM('Memoria Aporte de Asociado 7'!K243:K245)+SUM('Memoria Aporte de Asociado 8'!K243:K245)+SUM('Memoria Aporte de Asociado 9'!K243:K245)+SUM('Memoria Aporte de Asociado 10'!K243:K245)</f>
        <v>0</v>
      </c>
      <c r="V54" s="13">
        <f>SUM('Memoria Aporte del Ejecutor'!L243:L245)+SUM('Memoria Aporte de Asociado 1'!L243:L245)+SUM('Memoria Aporte de Asociado 2'!L243:L245)+SUM('Memoria Aporte de Asociado 3'!L243:L245)+SUM('Memoria Aporte de Asociado 4'!L243:L245)+SUM('Memoria Aporte de Asociado 5'!L243:L245)+SUM('Memoria Aporte de Asociado 6'!L243:L245)+SUM('Memoria Aporte de Asociado 7'!L243:L245)+SUM('Memoria Aporte de Asociado 8'!L243:L245)+SUM('Memoria Aporte de Asociado 9'!L243:L245)+SUM('Memoria Aporte de Asociado 10'!L243:L245)</f>
        <v>0</v>
      </c>
    </row>
    <row r="55" spans="2:22" x14ac:dyDescent="0.2">
      <c r="B55" s="625" t="s">
        <v>4</v>
      </c>
      <c r="C55" s="626"/>
      <c r="D55" s="15">
        <f t="shared" si="1"/>
        <v>0</v>
      </c>
      <c r="E55" s="13">
        <f>'Aportes FIA Consolidado'!D39</f>
        <v>0</v>
      </c>
      <c r="F55" s="13">
        <f>SUM('Aportes FIA Consolidado'!E39:F39)</f>
        <v>0</v>
      </c>
      <c r="G55" s="177">
        <f t="shared" si="2"/>
        <v>0</v>
      </c>
      <c r="H55" s="13">
        <f>'Memoria Aporte del Ejecutor'!N125+'Memoria Aporte de Asociado 1'!N125+'Memoria Aporte de Asociado 2'!N125+'Memoria Aporte de Asociado 3'!N125+'Memoria Aporte de Asociado 4'!N125+'Memoria Aporte de Asociado 5'!N125+'Memoria Aporte de Asociado 6'!N125+'Memoria Aporte de Asociado 7'!N125+'Memoria Aporte de Asociado 8'!N125+'Memoria Aporte de Asociado 9'!N125+'Memoria Aporte de Asociado 10'!N125+'Memoria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I55" s="13">
        <f>'Memoria Aporte del Ejecutor'!N248+'Memoria Aporte de Asociado 1'!N248+'Memoria Aporte de Asociado 2'!N248+'Memoria Aporte de Asociado 3'!N248+'Memoria Aporte de Asociado 4'!N248+'Memoria Aporte de Asociado 5'!N248+'Memoria Aporte de Asociado 6'!N248+'Memoria Aporte de Asociado 7'!N248+'Memoria Aporte de Asociado 8'!N248+'Memoria Aporte de Asociado 9'!N248+'Memoria Aporte de Asociado 10'!N248+'Memoria Aporte de Asociado 11'!I249+'Memoria Aporte de Asociado 12'!I249+'Memoria Aporte de Asociado 13'!I249+'Memoria Aporte de Asociado 14'!I249+'Memoria Aporte de Asociado 15'!I249+'Memoria Aporte de Asociado 16'!I249+'Memoria Aporte de Asociado 17'!I249+'Memoria Aporte de Asociado 18'!I249</f>
        <v>0</v>
      </c>
      <c r="J55" s="177">
        <f t="shared" si="3"/>
        <v>0</v>
      </c>
      <c r="K55" s="199">
        <f>+SUM('Memoria Aporte FIA al Ejecutor'!I137:I139)+SUM('Memoria Aporte FIA a Asociado 1'!I137:I139)+SUM('Memoria Aporte FIA a Asociado 2'!I137:I139)</f>
        <v>0</v>
      </c>
      <c r="L55" s="199">
        <f>+SUM('Memoria Aporte FIA al Ejecutor'!J137:J139)+SUM('Memoria Aporte FIA a Asociado 1'!J137:J139)+SUM('Memoria Aporte FIA a Asociado 2'!J137:J139)</f>
        <v>0</v>
      </c>
      <c r="M55" s="199">
        <f>+SUM('Memoria Aporte FIA al Ejecutor'!K137:K139)+SUM('Memoria Aporte FIA a Asociado 1'!K137:K139)+SUM('Memoria Aporte FIA a Asociado 2'!K137:K139)</f>
        <v>0</v>
      </c>
      <c r="N55" s="199">
        <f>+SUM('Memoria Aporte FIA al Ejecutor'!L137:L139)+SUM('Memoria Aporte FIA a Asociado 1'!L137:L139)+SUM('Memoria Aporte FIA a Asociado 2'!L137:L139)</f>
        <v>0</v>
      </c>
      <c r="O55" s="13">
        <f>SUM('Memoria Aporte del Ejecutor'!I123:I125)+SUM('Memoria Aporte de Asociado 1'!I123:I125)+SUM('Memoria Aporte de Asociado 2'!I123:I125)+SUM('Memoria Aporte de Asociado 3'!I123:I125)+SUM('Memoria Aporte de Asociado 4'!I123:I125)+SUM('Memoria Aporte de Asociado 5'!I123:I125)+SUM('Memoria Aporte de Asociado 6'!I123:I125)+SUM('Memoria Aporte de Asociado 7'!I123:I125)+SUM('Memoria Aporte de Asociado 8'!I123:I125)+SUM('Memoria Aporte de Asociado 9'!I123:I125)+SUM('Memoria Aporte de Asociado 10'!I123:I125)</f>
        <v>0</v>
      </c>
      <c r="P55" s="13">
        <f>SUM('Memoria Aporte del Ejecutor'!J123:J125)+SUM('Memoria Aporte de Asociado 1'!J123:J125)+SUM('Memoria Aporte de Asociado 2'!J123:J125)+SUM('Memoria Aporte de Asociado 3'!J123:J125)+SUM('Memoria Aporte de Asociado 4'!J123:J125)+SUM('Memoria Aporte de Asociado 5'!J123:J125)+SUM('Memoria Aporte de Asociado 6'!J123:J125)+SUM('Memoria Aporte de Asociado 7'!J123:J125)+SUM('Memoria Aporte de Asociado 8'!J123:J125)+SUM('Memoria Aporte de Asociado 9'!J123:J125)+SUM('Memoria Aporte de Asociado 10'!J123:J125)</f>
        <v>0</v>
      </c>
      <c r="Q55" s="13">
        <f>SUM('Memoria Aporte del Ejecutor'!K123:K125)+SUM('Memoria Aporte de Asociado 1'!K123:K125)+SUM('Memoria Aporte de Asociado 2'!K123:K125)+SUM('Memoria Aporte de Asociado 3'!K123:K125)+SUM('Memoria Aporte de Asociado 4'!K123:K125)+SUM('Memoria Aporte de Asociado 5'!K123:K125)+SUM('Memoria Aporte de Asociado 6'!K123:K125)+SUM('Memoria Aporte de Asociado 7'!K123:K125)+SUM('Memoria Aporte de Asociado 8'!K123:K125)+SUM('Memoria Aporte de Asociado 9'!K123:K125)+SUM('Memoria Aporte de Asociado 10'!K123:K125)</f>
        <v>0</v>
      </c>
      <c r="R55" s="13">
        <f>SUM('Memoria Aporte del Ejecutor'!L123:L125)+SUM('Memoria Aporte de Asociado 1'!L123:L125)+SUM('Memoria Aporte de Asociado 2'!L123:L125)+SUM('Memoria Aporte de Asociado 3'!L123:L125)+SUM('Memoria Aporte de Asociado 4'!L123:L125)+SUM('Memoria Aporte de Asociado 5'!L123:L125)+SUM('Memoria Aporte de Asociado 6'!L123:L125)+SUM('Memoria Aporte de Asociado 7'!L123:L125)+SUM('Memoria Aporte de Asociado 8'!L123:L125)+SUM('Memoria Aporte de Asociado 9'!L123:L125)+SUM('Memoria Aporte de Asociado 10'!L123:L125)</f>
        <v>0</v>
      </c>
      <c r="S55" s="13">
        <f>SUM('Memoria Aporte del Ejecutor'!I246:I248)+SUM('Memoria Aporte de Asociado 1'!I246:I248)+SUM('Memoria Aporte de Asociado 2'!I246:I248)+SUM('Memoria Aporte de Asociado 3'!I246:I248)+SUM('Memoria Aporte de Asociado 4'!I246:I248)+SUM('Memoria Aporte de Asociado 5'!I246:I248)+SUM('Memoria Aporte de Asociado 6'!I246:I248)+SUM('Memoria Aporte de Asociado 7'!I246:I248)+SUM('Memoria Aporte de Asociado 8'!I246:I248)+SUM('Memoria Aporte de Asociado 9'!I246:I248)+SUM('Memoria Aporte de Asociado 10'!I246:I248)</f>
        <v>0</v>
      </c>
      <c r="T55" s="13">
        <f>SUM('Memoria Aporte del Ejecutor'!J246:J248)+SUM('Memoria Aporte de Asociado 1'!J246:J248)+SUM('Memoria Aporte de Asociado 2'!J246:J248)+SUM('Memoria Aporte de Asociado 3'!J246:J248)+SUM('Memoria Aporte de Asociado 4'!J246:J248)+SUM('Memoria Aporte de Asociado 5'!J246:J248)+SUM('Memoria Aporte de Asociado 6'!J246:J248)+SUM('Memoria Aporte de Asociado 7'!J246:J248)+SUM('Memoria Aporte de Asociado 8'!J246:J248)+SUM('Memoria Aporte de Asociado 9'!J246:J248)+SUM('Memoria Aporte de Asociado 10'!J246:J248)</f>
        <v>0</v>
      </c>
      <c r="U55" s="13">
        <f>SUM('Memoria Aporte del Ejecutor'!K246:K248)+SUM('Memoria Aporte de Asociado 1'!K246:K248)+SUM('Memoria Aporte de Asociado 2'!K246:K248)+SUM('Memoria Aporte de Asociado 3'!K246:K248)+SUM('Memoria Aporte de Asociado 4'!K246:K248)+SUM('Memoria Aporte de Asociado 5'!K246:K248)+SUM('Memoria Aporte de Asociado 6'!K246:K248)+SUM('Memoria Aporte de Asociado 7'!K246:K248)+SUM('Memoria Aporte de Asociado 8'!K246:K248)+SUM('Memoria Aporte de Asociado 9'!K246:K248)+SUM('Memoria Aporte de Asociado 10'!K246:K248)</f>
        <v>0</v>
      </c>
      <c r="V55" s="13">
        <f>SUM('Memoria Aporte del Ejecutor'!L246:L248)+SUM('Memoria Aporte de Asociado 1'!L246:L248)+SUM('Memoria Aporte de Asociado 2'!L246:L248)+SUM('Memoria Aporte de Asociado 3'!L246:L248)+SUM('Memoria Aporte de Asociado 4'!L246:L248)+SUM('Memoria Aporte de Asociado 5'!L246:L248)+SUM('Memoria Aporte de Asociado 6'!L246:L248)+SUM('Memoria Aporte de Asociado 7'!L246:L248)+SUM('Memoria Aporte de Asociado 8'!L246:L248)+SUM('Memoria Aporte de Asociado 9'!L246:L248)+SUM('Memoria Aporte de Asociado 10'!L246:L248)</f>
        <v>0</v>
      </c>
    </row>
    <row r="56" spans="2:22" x14ac:dyDescent="0.2">
      <c r="B56" s="618" t="s">
        <v>24</v>
      </c>
      <c r="C56" s="618"/>
      <c r="D56" s="450">
        <f t="shared" ref="D56:N56" si="4">SUM(D21:D55)</f>
        <v>0</v>
      </c>
      <c r="E56" s="450">
        <f t="shared" si="4"/>
        <v>0</v>
      </c>
      <c r="F56" s="450">
        <f t="shared" si="4"/>
        <v>0</v>
      </c>
      <c r="G56" s="450">
        <f t="shared" si="4"/>
        <v>0</v>
      </c>
      <c r="H56" s="450">
        <f t="shared" si="4"/>
        <v>0</v>
      </c>
      <c r="I56" s="450">
        <f t="shared" si="4"/>
        <v>0</v>
      </c>
      <c r="J56" s="450">
        <f t="shared" si="4"/>
        <v>0</v>
      </c>
      <c r="K56" s="451">
        <f t="shared" si="4"/>
        <v>0</v>
      </c>
      <c r="L56" s="451">
        <f t="shared" si="4"/>
        <v>0</v>
      </c>
      <c r="M56" s="451">
        <f t="shared" si="4"/>
        <v>0</v>
      </c>
      <c r="N56" s="451">
        <f t="shared" si="4"/>
        <v>0</v>
      </c>
      <c r="O56" s="451">
        <f>+SUM(O21:O55)</f>
        <v>0</v>
      </c>
      <c r="P56" s="451">
        <f t="shared" ref="P56:V56" si="5">+SUM(P21:P55)</f>
        <v>0</v>
      </c>
      <c r="Q56" s="451">
        <f t="shared" si="5"/>
        <v>0</v>
      </c>
      <c r="R56" s="451">
        <f t="shared" si="5"/>
        <v>0</v>
      </c>
      <c r="S56" s="451">
        <f t="shared" si="5"/>
        <v>0</v>
      </c>
      <c r="T56" s="451">
        <f t="shared" si="5"/>
        <v>0</v>
      </c>
      <c r="U56" s="451">
        <f t="shared" si="5"/>
        <v>0</v>
      </c>
      <c r="V56" s="451">
        <f t="shared" si="5"/>
        <v>0</v>
      </c>
    </row>
    <row r="57" spans="2:22" x14ac:dyDescent="0.2">
      <c r="F57" s="221"/>
    </row>
    <row r="59" spans="2:22" x14ac:dyDescent="0.2">
      <c r="B59" s="90" t="s">
        <v>45</v>
      </c>
      <c r="C59" s="221"/>
    </row>
    <row r="61" spans="2:22" x14ac:dyDescent="0.2">
      <c r="B61" s="631" t="s">
        <v>43</v>
      </c>
      <c r="C61" s="631"/>
      <c r="D61" s="619" t="s">
        <v>42</v>
      </c>
      <c r="E61" s="619"/>
      <c r="F61" s="619" t="s">
        <v>24</v>
      </c>
    </row>
    <row r="62" spans="2:22" x14ac:dyDescent="0.2">
      <c r="B62" s="631"/>
      <c r="C62" s="631"/>
      <c r="D62" s="222" t="s">
        <v>25</v>
      </c>
      <c r="E62" s="222" t="s">
        <v>38</v>
      </c>
      <c r="F62" s="619"/>
    </row>
    <row r="63" spans="2:22" x14ac:dyDescent="0.2">
      <c r="B63" s="616" t="str">
        <f>IF('Memoria Aporte del Ejecutor'!C4=0,"EJECUTOR",'Memoria Aporte del Ejecutor'!C4)</f>
        <v>EJECUTOR</v>
      </c>
      <c r="C63" s="616"/>
      <c r="D63" s="13">
        <f>'Memoria Aporte del Ejecutor'!N127</f>
        <v>0</v>
      </c>
      <c r="E63" s="14">
        <f>'Memoria Aporte del Ejecutor'!N250</f>
        <v>0</v>
      </c>
      <c r="F63" s="15">
        <f>D63+E63</f>
        <v>0</v>
      </c>
    </row>
    <row r="64" spans="2:22" x14ac:dyDescent="0.2">
      <c r="B64" s="616" t="str">
        <f>IF('Memoria Aporte de Asociado 1'!C4=0,"Sin asociado 1",'Memoria Aporte de Asociado 1'!C4)</f>
        <v>Sin asociado 1</v>
      </c>
      <c r="C64" s="616"/>
      <c r="D64" s="13">
        <f>'Memoria Aporte de Asociado 1'!N127</f>
        <v>0</v>
      </c>
      <c r="E64" s="14">
        <f>'Memoria Aporte de Asociado 1'!N250</f>
        <v>0</v>
      </c>
      <c r="F64" s="15">
        <f>D64+E64</f>
        <v>0</v>
      </c>
    </row>
    <row r="65" spans="2:6" x14ac:dyDescent="0.2">
      <c r="B65" s="616" t="str">
        <f>IF('Memoria Aporte de Asociado 2'!C4=0,"Sin asociado 2",'Memoria Aporte de Asociado 2'!C4)</f>
        <v>Sin asociado 2</v>
      </c>
      <c r="C65" s="616"/>
      <c r="D65" s="13">
        <f>'Memoria Aporte de Asociado 2'!N127</f>
        <v>0</v>
      </c>
      <c r="E65" s="14">
        <f>'Memoria Aporte de Asociado 2'!N250</f>
        <v>0</v>
      </c>
      <c r="F65" s="15">
        <f>D65+E65</f>
        <v>0</v>
      </c>
    </row>
    <row r="66" spans="2:6" x14ac:dyDescent="0.2">
      <c r="B66" s="616" t="str">
        <f>IF('Memoria Aporte de Asociado 3'!C4=0,"Sin asociado 3",'Memoria Aporte de Asociado 3'!C4)</f>
        <v>Sin asociado 3</v>
      </c>
      <c r="C66" s="616"/>
      <c r="D66" s="13">
        <f>'Memoria Aporte de Asociado 3'!N127</f>
        <v>0</v>
      </c>
      <c r="E66" s="14">
        <f>'Memoria Aporte de Asociado 3'!N250</f>
        <v>0</v>
      </c>
      <c r="F66" s="15">
        <f t="shared" ref="F66:F81" si="6">D66+E66</f>
        <v>0</v>
      </c>
    </row>
    <row r="67" spans="2:6" x14ac:dyDescent="0.2">
      <c r="B67" s="616" t="str">
        <f>IF('Memoria Aporte de Asociado 4'!C4=0,"Sin asociado 4",'Memoria Aporte de Asociado 4'!C4)</f>
        <v>Sin asociado 4</v>
      </c>
      <c r="C67" s="616"/>
      <c r="D67" s="13">
        <f>'Memoria Aporte de Asociado 4'!N127</f>
        <v>0</v>
      </c>
      <c r="E67" s="14">
        <f>'Memoria Aporte de Asociado 4'!N250</f>
        <v>0</v>
      </c>
      <c r="F67" s="15">
        <f t="shared" si="6"/>
        <v>0</v>
      </c>
    </row>
    <row r="68" spans="2:6" x14ac:dyDescent="0.2">
      <c r="B68" s="616" t="str">
        <f>IF('Memoria Aporte de Asociado 5'!C4=0,"Sin asociado 5",'Memoria Aporte de Asociado 5'!C4)</f>
        <v>Sin asociado 5</v>
      </c>
      <c r="C68" s="616"/>
      <c r="D68" s="13">
        <f>'Memoria Aporte de Asociado 5'!N127</f>
        <v>0</v>
      </c>
      <c r="E68" s="14">
        <f>'Memoria Aporte de Asociado 5'!N250</f>
        <v>0</v>
      </c>
      <c r="F68" s="15">
        <f t="shared" si="6"/>
        <v>0</v>
      </c>
    </row>
    <row r="69" spans="2:6" x14ac:dyDescent="0.2">
      <c r="B69" s="616" t="str">
        <f>IF('Memoria Aporte de Asociado 6'!C4=0,"Sin asociado 6",'Memoria Aporte de Asociado 6'!C4)</f>
        <v>Sin asociado 6</v>
      </c>
      <c r="C69" s="616"/>
      <c r="D69" s="13">
        <f>'Memoria Aporte de Asociado 6'!N127</f>
        <v>0</v>
      </c>
      <c r="E69" s="14">
        <f>'Memoria Aporte de Asociado 6'!N250</f>
        <v>0</v>
      </c>
      <c r="F69" s="15">
        <f t="shared" si="6"/>
        <v>0</v>
      </c>
    </row>
    <row r="70" spans="2:6" x14ac:dyDescent="0.2">
      <c r="B70" s="639" t="str">
        <f>IF('Memoria Aporte de Asociado 7'!C4=0,"Sin asociado 7",'Memoria Aporte de Asociado 7'!C4)</f>
        <v>Sin asociado 7</v>
      </c>
      <c r="C70" s="639"/>
      <c r="D70" s="72">
        <f>'Memoria Aporte de Asociado 7'!N127</f>
        <v>0</v>
      </c>
      <c r="E70" s="14">
        <f>'Memoria Aporte de Asociado 7'!N250</f>
        <v>0</v>
      </c>
      <c r="F70" s="25">
        <f t="shared" si="6"/>
        <v>0</v>
      </c>
    </row>
    <row r="71" spans="2:6" x14ac:dyDescent="0.2">
      <c r="B71" s="639" t="str">
        <f>IF('Memoria Aporte de Asociado 8'!C4=0,"Sin asociado 8",'Memoria Aporte de Asociado 8'!C4)</f>
        <v>Sin asociado 8</v>
      </c>
      <c r="C71" s="639"/>
      <c r="D71" s="72">
        <f>'Memoria Aporte de Asociado 8'!N127</f>
        <v>0</v>
      </c>
      <c r="E71" s="14">
        <f>'Memoria Aporte de Asociado 8'!N250</f>
        <v>0</v>
      </c>
      <c r="F71" s="25">
        <f t="shared" si="6"/>
        <v>0</v>
      </c>
    </row>
    <row r="72" spans="2:6" x14ac:dyDescent="0.2">
      <c r="B72" s="639" t="str">
        <f>IF('Memoria Aporte de Asociado 9'!C4=0,"Sin asociado 9",'Memoria Aporte de Asociado 9'!C4)</f>
        <v>Sin asociado 9</v>
      </c>
      <c r="C72" s="639"/>
      <c r="D72" s="72">
        <f>'Memoria Aporte de Asociado 9'!N127</f>
        <v>0</v>
      </c>
      <c r="E72" s="14">
        <f>'Memoria Aporte de Asociado 9'!N250</f>
        <v>0</v>
      </c>
      <c r="F72" s="25">
        <f t="shared" si="6"/>
        <v>0</v>
      </c>
    </row>
    <row r="73" spans="2:6" x14ac:dyDescent="0.2">
      <c r="B73" s="639" t="str">
        <f>IF('Memoria Aporte de Asociado 10'!C4=0,"Sin asociado 10",'Memoria Aporte de Asociado 10'!C4)</f>
        <v>Sin asociado 10</v>
      </c>
      <c r="C73" s="639"/>
      <c r="D73" s="72">
        <f>'Memoria Aporte de Asociado 10'!N127</f>
        <v>0</v>
      </c>
      <c r="E73" s="14">
        <f>'Memoria Aporte de Asociado 10'!N250</f>
        <v>0</v>
      </c>
      <c r="F73" s="25">
        <f t="shared" si="6"/>
        <v>0</v>
      </c>
    </row>
    <row r="74" spans="2:6" x14ac:dyDescent="0.2">
      <c r="B74" s="196" t="str">
        <f>IF('Memoria Aporte de Asociado 11'!C3=0,"Sin asociado 11",'Memoria Aporte de Asociado 11'!C3)</f>
        <v>Sin asociado 11</v>
      </c>
      <c r="C74" s="452"/>
      <c r="D74" s="72">
        <f>'Memoria Aporte de Asociado 11'!I126</f>
        <v>0</v>
      </c>
      <c r="E74" s="14">
        <f>'Memoria Aporte de Asociado 11'!I251</f>
        <v>0</v>
      </c>
      <c r="F74" s="25">
        <f t="shared" si="6"/>
        <v>0</v>
      </c>
    </row>
    <row r="75" spans="2:6" x14ac:dyDescent="0.2">
      <c r="B75" s="196" t="str">
        <f>IF('Memoria Aporte de Asociado 12'!C3=0,"Sin asociado 12",'Memoria Aporte de Asociado 12'!C3)</f>
        <v>Sin asociado 12</v>
      </c>
      <c r="C75" s="452"/>
      <c r="D75" s="72">
        <f>'Memoria Aporte de Asociado 12'!I126</f>
        <v>0</v>
      </c>
      <c r="E75" s="14">
        <f>'Memoria Aporte de Asociado 12'!I251</f>
        <v>0</v>
      </c>
      <c r="F75" s="25">
        <f t="shared" si="6"/>
        <v>0</v>
      </c>
    </row>
    <row r="76" spans="2:6" x14ac:dyDescent="0.2">
      <c r="B76" s="196" t="str">
        <f>IF('Memoria Aporte de Asociado 13'!C3=0,"Sin asociado 13",'Memoria Aporte de Asociado 13'!C3)</f>
        <v>Sin asociado 13</v>
      </c>
      <c r="C76" s="452"/>
      <c r="D76" s="72">
        <f>'Memoria Aporte de Asociado 13'!I126</f>
        <v>0</v>
      </c>
      <c r="E76" s="14">
        <f>'Memoria Aporte de Asociado 13'!I251</f>
        <v>0</v>
      </c>
      <c r="F76" s="25">
        <f t="shared" si="6"/>
        <v>0</v>
      </c>
    </row>
    <row r="77" spans="2:6" x14ac:dyDescent="0.2">
      <c r="B77" s="196" t="str">
        <f>IF('Memoria Aporte de Asociado 14'!C3=0,"Sin asociado 14",'Memoria Aporte de Asociado 14'!C3)</f>
        <v>Sin asociado 14</v>
      </c>
      <c r="C77" s="452"/>
      <c r="D77" s="72">
        <f>'Memoria Aporte de Asociado 14'!I126</f>
        <v>0</v>
      </c>
      <c r="E77" s="14">
        <f>'Memoria Aporte de Asociado 14'!I251</f>
        <v>0</v>
      </c>
      <c r="F77" s="25">
        <f t="shared" si="6"/>
        <v>0</v>
      </c>
    </row>
    <row r="78" spans="2:6" x14ac:dyDescent="0.2">
      <c r="B78" s="196" t="str">
        <f>IF('Memoria Aporte de Asociado 15'!C3=0,"Sin asociado 15",'Memoria Aporte de Asociado 15'!C3)</f>
        <v>Sin asociado 15</v>
      </c>
      <c r="C78" s="452"/>
      <c r="D78" s="72">
        <f>'Memoria Aporte de Asociado 15'!I126</f>
        <v>0</v>
      </c>
      <c r="E78" s="14">
        <f>'Memoria Aporte de Asociado 15'!I251</f>
        <v>0</v>
      </c>
      <c r="F78" s="25">
        <f t="shared" si="6"/>
        <v>0</v>
      </c>
    </row>
    <row r="79" spans="2:6" x14ac:dyDescent="0.2">
      <c r="B79" s="196" t="str">
        <f>IF('Memoria Aporte de Asociado 16'!C3=0,"Sin asociado 16",'Memoria Aporte de Asociado 16'!C3)</f>
        <v>Sin asociado 16</v>
      </c>
      <c r="C79" s="452"/>
      <c r="D79" s="72">
        <f>'Memoria Aporte de Asociado 16'!I126</f>
        <v>0</v>
      </c>
      <c r="E79" s="14">
        <f>'Memoria Aporte de Asociado 16'!I251</f>
        <v>0</v>
      </c>
      <c r="F79" s="25">
        <f t="shared" si="6"/>
        <v>0</v>
      </c>
    </row>
    <row r="80" spans="2:6" x14ac:dyDescent="0.2">
      <c r="B80" s="196" t="str">
        <f>IF('Memoria Aporte de Asociado 17'!C3=0,"Sin asociado 17",'Memoria Aporte de Asociado 17'!C3)</f>
        <v>Sin asociado 17</v>
      </c>
      <c r="C80" s="452"/>
      <c r="D80" s="72">
        <f>'Memoria Aporte de Asociado 17'!I126</f>
        <v>0</v>
      </c>
      <c r="E80" s="14">
        <f>'Memoria Aporte de Asociado 17'!I251</f>
        <v>0</v>
      </c>
      <c r="F80" s="25">
        <f t="shared" si="6"/>
        <v>0</v>
      </c>
    </row>
    <row r="81" spans="2:6" x14ac:dyDescent="0.2">
      <c r="B81" s="196" t="str">
        <f>IF('Memoria Aporte de Asociado 18'!C3=0,"Sin asociado 18",'Memoria Aporte de Asociado 18'!C3)</f>
        <v>Sin asociado 18</v>
      </c>
      <c r="C81" s="452"/>
      <c r="D81" s="72">
        <f>'Memoria Aporte de Asociado 18'!I126</f>
        <v>0</v>
      </c>
      <c r="E81" s="14">
        <f>'Memoria Aporte de Asociado 18'!I251</f>
        <v>0</v>
      </c>
      <c r="F81" s="25">
        <f t="shared" si="6"/>
        <v>0</v>
      </c>
    </row>
    <row r="82" spans="2:6" x14ac:dyDescent="0.2">
      <c r="B82" s="636" t="s">
        <v>24</v>
      </c>
      <c r="C82" s="636"/>
      <c r="D82" s="29">
        <f>SUM(D63:D81)</f>
        <v>0</v>
      </c>
      <c r="E82" s="29">
        <f>SUM(E63:E81)</f>
        <v>0</v>
      </c>
      <c r="F82" s="29">
        <f>SUM(F63:F81)</f>
        <v>0</v>
      </c>
    </row>
  </sheetData>
  <sheetProtection algorithmName="SHA-512" hashValue="dGRiTlpeEP2aRNOdlV/D4NcxGI6XC0pCI++MoxuE5BxlQDN0CfwTqOe00er+1HJigqILbz342+G4PCvKJKC9iw==" saltValue="MXL+5iXU2yoAYPv6PQeobQ==" spinCount="100000" sheet="1" objects="1" scenarios="1" formatCells="0" formatColumns="0" formatRows="0"/>
  <mergeCells count="54">
    <mergeCell ref="O19:R19"/>
    <mergeCell ref="S19:V19"/>
    <mergeCell ref="O18:V18"/>
    <mergeCell ref="G19:G20"/>
    <mergeCell ref="J19:J20"/>
    <mergeCell ref="I19:I20"/>
    <mergeCell ref="H19:H20"/>
    <mergeCell ref="N19:N20"/>
    <mergeCell ref="M19:M20"/>
    <mergeCell ref="L19:L20"/>
    <mergeCell ref="K19:K20"/>
    <mergeCell ref="K18:N18"/>
    <mergeCell ref="B82:C82"/>
    <mergeCell ref="B21:B45"/>
    <mergeCell ref="B46:C46"/>
    <mergeCell ref="B47:C47"/>
    <mergeCell ref="B48:C48"/>
    <mergeCell ref="B73:C73"/>
    <mergeCell ref="B56:C56"/>
    <mergeCell ref="B52:C52"/>
    <mergeCell ref="B61:C62"/>
    <mergeCell ref="B64:C64"/>
    <mergeCell ref="B66:C66"/>
    <mergeCell ref="B65:C65"/>
    <mergeCell ref="B63:C63"/>
    <mergeCell ref="B72:C72"/>
    <mergeCell ref="B70:C70"/>
    <mergeCell ref="B71:C71"/>
    <mergeCell ref="B1:E1"/>
    <mergeCell ref="B68:C68"/>
    <mergeCell ref="B53:C53"/>
    <mergeCell ref="B13:C13"/>
    <mergeCell ref="B51:C51"/>
    <mergeCell ref="C18:C20"/>
    <mergeCell ref="D18:D20"/>
    <mergeCell ref="E19:E20"/>
    <mergeCell ref="C2:H2"/>
    <mergeCell ref="C3:H3"/>
    <mergeCell ref="B67:C67"/>
    <mergeCell ref="B7:B9"/>
    <mergeCell ref="B10:B12"/>
    <mergeCell ref="I7:I11"/>
    <mergeCell ref="B69:C69"/>
    <mergeCell ref="K15:L15"/>
    <mergeCell ref="B18:B20"/>
    <mergeCell ref="D61:E61"/>
    <mergeCell ref="B49:C49"/>
    <mergeCell ref="E18:G18"/>
    <mergeCell ref="B55:C55"/>
    <mergeCell ref="B54:C54"/>
    <mergeCell ref="B50:C50"/>
    <mergeCell ref="F19:F20"/>
    <mergeCell ref="F61:F62"/>
    <mergeCell ref="H18:J18"/>
  </mergeCells>
  <phoneticPr fontId="2" type="noConversion"/>
  <conditionalFormatting sqref="G7:G12">
    <cfRule type="containsText" dxfId="4" priority="6" stopIfTrue="1" operator="containsText" text="NO CUMPLE">
      <formula>NOT(ISERROR(SEARCH("NO CUMPLE",G7)))</formula>
    </cfRule>
    <cfRule type="containsText" dxfId="3" priority="7" stopIfTrue="1" operator="containsText" text="CUMPLE">
      <formula>NOT(ISERROR(SEARCH("CUMPLE",G7)))</formula>
    </cfRule>
  </conditionalFormatting>
  <conditionalFormatting sqref="M7:M11">
    <cfRule type="containsText" dxfId="2" priority="4" stopIfTrue="1" operator="containsText" text="NO CUMPLE">
      <formula>NOT(ISERROR(SEARCH("NO CUMPLE",M7)))</formula>
    </cfRule>
    <cfRule type="containsText" dxfId="1" priority="5" stopIfTrue="1" operator="containsText" text="CUMPLE">
      <formula>NOT(ISERROR(SEARCH("CUMPLE",M7)))</formula>
    </cfRule>
  </conditionalFormatting>
  <conditionalFormatting sqref="K11">
    <cfRule type="expression" dxfId="0" priority="1" stopIfTrue="1">
      <formula>$K$11&lt;&gt;$D$9</formula>
    </cfRule>
  </conditionalFormatting>
  <pageMargins left="0.70866141732283472" right="0.51" top="0.74803149606299213" bottom="0.74803149606299213" header="0.31496062992125984" footer="0.31496062992125984"/>
  <pageSetup scale="60" orientation="portrait" r:id="rId1"/>
  <ignoredErrors>
    <ignoredError sqref="K44:K45 L44:L45 M44:M45 N44:N45 K52" formulaRange="1"/>
  </ignoredError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FF0000"/>
  </sheetPr>
  <dimension ref="A1:K23"/>
  <sheetViews>
    <sheetView showGridLines="0" topLeftCell="A7" zoomScale="70" zoomScaleNormal="70" workbookViewId="0">
      <selection activeCell="F22" sqref="F22"/>
    </sheetView>
  </sheetViews>
  <sheetFormatPr baseColWidth="10" defaultColWidth="52.28515625" defaultRowHeight="12.75" x14ac:dyDescent="0.2"/>
  <cols>
    <col min="1" max="1" width="44.85546875" style="472" customWidth="1"/>
    <col min="2" max="3" width="26.42578125" style="1" customWidth="1"/>
    <col min="4" max="4" width="41.5703125" style="1" customWidth="1"/>
    <col min="5" max="5" width="13.140625" style="1" bestFit="1" customWidth="1"/>
    <col min="6" max="6" width="27.85546875" style="1" bestFit="1" customWidth="1"/>
    <col min="7" max="7" width="40.28515625" style="1" bestFit="1" customWidth="1"/>
    <col min="8" max="8" width="29.5703125" style="1" bestFit="1" customWidth="1"/>
    <col min="9" max="9" width="12.28515625" style="1" customWidth="1"/>
    <col min="10" max="10" width="20" style="1" bestFit="1" customWidth="1"/>
    <col min="11" max="11" width="18.140625" style="1" customWidth="1"/>
    <col min="12" max="16384" width="52.28515625" style="1"/>
  </cols>
  <sheetData>
    <row r="1" spans="1:11" ht="20.25" customHeight="1" x14ac:dyDescent="0.2">
      <c r="B1" s="650" t="s">
        <v>187</v>
      </c>
      <c r="C1" s="457"/>
      <c r="D1" s="461" t="s">
        <v>188</v>
      </c>
    </row>
    <row r="2" spans="1:11" ht="25.5" x14ac:dyDescent="0.2">
      <c r="B2" s="650"/>
      <c r="C2" s="457"/>
      <c r="D2" s="461" t="s">
        <v>189</v>
      </c>
    </row>
    <row r="3" spans="1:11" x14ac:dyDescent="0.2">
      <c r="B3" s="351"/>
      <c r="C3" s="351"/>
      <c r="D3" s="460"/>
    </row>
    <row r="4" spans="1:11" ht="25.5" x14ac:dyDescent="0.2">
      <c r="B4" s="651" t="s">
        <v>198</v>
      </c>
      <c r="C4" s="469" t="s">
        <v>188</v>
      </c>
      <c r="D4" s="461" t="s">
        <v>190</v>
      </c>
      <c r="F4" s="651" t="s">
        <v>199</v>
      </c>
      <c r="G4" s="469" t="s">
        <v>189</v>
      </c>
      <c r="H4" s="461" t="s">
        <v>197</v>
      </c>
      <c r="K4" s="462"/>
    </row>
    <row r="5" spans="1:11" ht="63.75" x14ac:dyDescent="0.2">
      <c r="B5" s="652"/>
      <c r="C5" s="469" t="s">
        <v>188</v>
      </c>
      <c r="D5" s="461" t="s">
        <v>191</v>
      </c>
      <c r="F5" s="652"/>
      <c r="G5" s="469" t="s">
        <v>189</v>
      </c>
      <c r="H5" s="461" t="s">
        <v>194</v>
      </c>
    </row>
    <row r="6" spans="1:11" ht="51" x14ac:dyDescent="0.2">
      <c r="B6" s="652"/>
      <c r="C6" s="469" t="s">
        <v>188</v>
      </c>
      <c r="D6" s="461" t="s">
        <v>192</v>
      </c>
      <c r="F6" s="652"/>
      <c r="G6" s="469" t="s">
        <v>189</v>
      </c>
      <c r="H6" s="461" t="s">
        <v>195</v>
      </c>
    </row>
    <row r="7" spans="1:11" ht="38.25" x14ac:dyDescent="0.2">
      <c r="B7" s="653"/>
      <c r="C7" s="469" t="s">
        <v>188</v>
      </c>
      <c r="D7" s="461" t="s">
        <v>193</v>
      </c>
      <c r="F7" s="653"/>
      <c r="G7" s="469" t="s">
        <v>189</v>
      </c>
      <c r="H7" s="461"/>
    </row>
    <row r="8" spans="1:11" x14ac:dyDescent="0.2">
      <c r="B8" s="463"/>
      <c r="C8" s="463"/>
      <c r="D8" s="463"/>
    </row>
    <row r="9" spans="1:11" x14ac:dyDescent="0.2">
      <c r="B9" s="463"/>
      <c r="C9" s="463"/>
      <c r="D9" s="463"/>
    </row>
    <row r="10" spans="1:11" ht="13.5" thickBot="1" x14ac:dyDescent="0.25">
      <c r="B10" s="474" t="s">
        <v>145</v>
      </c>
      <c r="C10" s="474"/>
      <c r="D10" s="485"/>
      <c r="E10" s="485" t="s">
        <v>182</v>
      </c>
      <c r="F10" s="485" t="s">
        <v>183</v>
      </c>
      <c r="G10" s="485" t="s">
        <v>184</v>
      </c>
      <c r="H10" s="485" t="s">
        <v>185</v>
      </c>
      <c r="J10" s="485" t="s">
        <v>145</v>
      </c>
    </row>
    <row r="11" spans="1:11" ht="33.75" x14ac:dyDescent="0.2">
      <c r="A11" s="475" t="s">
        <v>218</v>
      </c>
      <c r="B11" s="476" t="s">
        <v>141</v>
      </c>
      <c r="C11" s="476"/>
      <c r="D11" s="477">
        <v>150000000</v>
      </c>
      <c r="E11" s="478">
        <v>20000000</v>
      </c>
      <c r="F11" s="654">
        <f>+D11-E11</f>
        <v>130000000</v>
      </c>
      <c r="G11" s="655"/>
      <c r="H11" s="656"/>
      <c r="J11" s="465" t="s">
        <v>46</v>
      </c>
      <c r="K11" s="487">
        <v>0.8</v>
      </c>
    </row>
    <row r="12" spans="1:11" ht="45" x14ac:dyDescent="0.2">
      <c r="A12" s="479" t="s">
        <v>219</v>
      </c>
      <c r="B12" s="464" t="s">
        <v>142</v>
      </c>
      <c r="C12" s="464"/>
      <c r="D12" s="466">
        <v>135000000</v>
      </c>
      <c r="E12" s="468" t="s">
        <v>179</v>
      </c>
      <c r="F12" s="657">
        <v>135000000</v>
      </c>
      <c r="G12" s="658"/>
      <c r="H12" s="659"/>
      <c r="J12" s="465" t="s">
        <v>186</v>
      </c>
      <c r="K12" s="487">
        <v>0.2</v>
      </c>
    </row>
    <row r="13" spans="1:11" ht="34.5" thickBot="1" x14ac:dyDescent="0.25">
      <c r="A13" s="480" t="s">
        <v>220</v>
      </c>
      <c r="B13" s="481" t="s">
        <v>143</v>
      </c>
      <c r="C13" s="481"/>
      <c r="D13" s="482">
        <v>90000000</v>
      </c>
      <c r="E13" s="483" t="s">
        <v>179</v>
      </c>
      <c r="F13" s="486" t="s">
        <v>179</v>
      </c>
      <c r="G13" s="660">
        <v>90000000</v>
      </c>
      <c r="H13" s="661"/>
      <c r="J13" s="485" t="s">
        <v>225</v>
      </c>
      <c r="K13" s="488"/>
    </row>
    <row r="14" spans="1:11" ht="22.5" x14ac:dyDescent="0.2">
      <c r="A14" s="475" t="s">
        <v>221</v>
      </c>
      <c r="B14" s="476" t="s">
        <v>141</v>
      </c>
      <c r="C14" s="476"/>
      <c r="D14" s="477">
        <v>90000000</v>
      </c>
      <c r="E14" s="478">
        <v>12000000</v>
      </c>
      <c r="F14" s="654">
        <f>+D14-E14</f>
        <v>78000000</v>
      </c>
      <c r="G14" s="655"/>
      <c r="H14" s="656"/>
      <c r="J14" s="465" t="s">
        <v>46</v>
      </c>
      <c r="K14" s="487">
        <v>0.7</v>
      </c>
    </row>
    <row r="15" spans="1:11" ht="33.75" x14ac:dyDescent="0.2">
      <c r="A15" s="479" t="s">
        <v>222</v>
      </c>
      <c r="B15" s="464" t="s">
        <v>142</v>
      </c>
      <c r="C15" s="464"/>
      <c r="D15" s="466">
        <v>84000000</v>
      </c>
      <c r="E15" s="467">
        <v>12000000</v>
      </c>
      <c r="F15" s="473" t="s">
        <v>179</v>
      </c>
      <c r="G15" s="662">
        <f>+D15-E15</f>
        <v>72000000</v>
      </c>
      <c r="H15" s="663"/>
      <c r="J15" s="465" t="s">
        <v>186</v>
      </c>
      <c r="K15" s="487">
        <v>0.3</v>
      </c>
    </row>
    <row r="16" spans="1:11" ht="45" x14ac:dyDescent="0.2">
      <c r="A16" s="479" t="s">
        <v>223</v>
      </c>
      <c r="B16" s="464" t="s">
        <v>143</v>
      </c>
      <c r="C16" s="464"/>
      <c r="D16" s="466">
        <v>84000000</v>
      </c>
      <c r="E16" s="468" t="s">
        <v>179</v>
      </c>
      <c r="F16" s="664">
        <f>+D16</f>
        <v>84000000</v>
      </c>
      <c r="G16" s="665"/>
      <c r="H16" s="663"/>
    </row>
    <row r="17" spans="1:8" ht="34.5" thickBot="1" x14ac:dyDescent="0.25">
      <c r="A17" s="480" t="s">
        <v>224</v>
      </c>
      <c r="B17" s="481" t="s">
        <v>144</v>
      </c>
      <c r="C17" s="481"/>
      <c r="D17" s="482">
        <v>72000000</v>
      </c>
      <c r="E17" s="483" t="s">
        <v>179</v>
      </c>
      <c r="F17" s="484" t="s">
        <v>179</v>
      </c>
      <c r="G17" s="648">
        <f>+D17</f>
        <v>72000000</v>
      </c>
      <c r="H17" s="649"/>
    </row>
    <row r="20" spans="1:8" ht="25.5" x14ac:dyDescent="0.2">
      <c r="C20" s="470" t="str">
        <f>+Instrucciones!C6</f>
        <v>Proyectos de innovación (bienes privados)</v>
      </c>
      <c r="D20" s="471" t="str">
        <f>IF(IF($C$20=C4,D4,H4)=0,"",IF($C$20=C4,D4,H4))</f>
        <v>Opción A: Postula a todas las etapas del ciclo de innovación.</v>
      </c>
    </row>
    <row r="21" spans="1:8" ht="38.25" x14ac:dyDescent="0.2">
      <c r="D21" s="471" t="str">
        <f>IF(IF($C$20=C5,D5,H5)=0,"",IF($C$20=C5,D5,H5))</f>
        <v>Opción B: Postula a la etapa 1 (Prospección), etapa 3 (Prototipado y testeo) y la etapa 4 (Comercialización / Implementación).</v>
      </c>
    </row>
    <row r="22" spans="1:8" ht="51" x14ac:dyDescent="0.2">
      <c r="D22" s="471" t="str">
        <f>IF(IF($C$20=C6,D6,H6)=0,"",IF($C$20=C6,D6,H6))</f>
        <v>Opción C: Postula a la etapa 2 (Investigación orientada a la innovación), etapa 3 (Prototipado y testeo) y la etapa 4 (Comercialización / Implementación).</v>
      </c>
    </row>
    <row r="23" spans="1:8" ht="38.25" x14ac:dyDescent="0.2">
      <c r="D23" s="471" t="str">
        <f>IF(IF($C$20=C7,D7,H7)=0,"",IF($C$20=C7,D7,H7))</f>
        <v>Opción D: Postula a la etapa 3 (Prototipado y testeo) y la etapa 4 (Comercialización / Implementación).</v>
      </c>
    </row>
  </sheetData>
  <mergeCells count="10">
    <mergeCell ref="G17:H17"/>
    <mergeCell ref="B1:B2"/>
    <mergeCell ref="B4:B7"/>
    <mergeCell ref="F4:F7"/>
    <mergeCell ref="F11:H11"/>
    <mergeCell ref="F12:H12"/>
    <mergeCell ref="G13:H13"/>
    <mergeCell ref="F14:H14"/>
    <mergeCell ref="G15:H15"/>
    <mergeCell ref="F16:H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theme="7" tint="0.39997558519241921"/>
    <pageSetUpPr fitToPage="1"/>
  </sheetPr>
  <dimension ref="B1:G40"/>
  <sheetViews>
    <sheetView showGridLines="0" zoomScale="60" zoomScaleNormal="60" workbookViewId="0">
      <selection activeCell="F40" sqref="F40"/>
    </sheetView>
  </sheetViews>
  <sheetFormatPr baseColWidth="10" defaultColWidth="9.28515625" defaultRowHeight="12.75" x14ac:dyDescent="0.2"/>
  <cols>
    <col min="1" max="1" width="1.42578125" style="11" customWidth="1"/>
    <col min="2" max="2" width="10.28515625" style="11" customWidth="1"/>
    <col min="3" max="3" width="44" style="11" customWidth="1"/>
    <col min="4" max="4" width="15.7109375" style="11" customWidth="1"/>
    <col min="5" max="5" width="15.7109375" style="12" customWidth="1"/>
    <col min="6" max="6" width="15.7109375" style="11" customWidth="1"/>
    <col min="7" max="7" width="15.28515625" style="11" customWidth="1"/>
    <col min="8" max="16384" width="9.28515625" style="11"/>
  </cols>
  <sheetData>
    <row r="1" spans="2:7" x14ac:dyDescent="0.2">
      <c r="F1" s="221"/>
    </row>
    <row r="2" spans="2:7" x14ac:dyDescent="0.2">
      <c r="B2" s="9" t="s">
        <v>68</v>
      </c>
      <c r="F2" s="221"/>
    </row>
    <row r="3" spans="2:7" x14ac:dyDescent="0.2">
      <c r="F3" s="221"/>
    </row>
    <row r="4" spans="2:7" ht="39" customHeight="1" x14ac:dyDescent="0.2">
      <c r="B4" s="453" t="s">
        <v>13</v>
      </c>
      <c r="C4" s="453" t="s">
        <v>23</v>
      </c>
      <c r="D4" s="454" t="str">
        <f>IF('Memoria Aporte FIA al Ejecutor'!C4=0,"EJECUTOR",'Memoria Aporte FIA al Ejecutor'!C4)</f>
        <v>EJECUTOR</v>
      </c>
      <c r="E4" s="454" t="str">
        <f>IF('Memoria Aporte FIA a Asociado 1'!C4=0,"Sin asociado 1",'Memoria Aporte FIA a Asociado 1'!C4)</f>
        <v>Sin asociado 1</v>
      </c>
      <c r="F4" s="454" t="str">
        <f>IF('Memoria Aporte FIA a Asociado 2'!C4=0,"Sin asociado 2",'Memoria Aporte FIA a Asociado 2'!C4)</f>
        <v>Sin asociado 2</v>
      </c>
      <c r="G4" s="454" t="s">
        <v>24</v>
      </c>
    </row>
    <row r="5" spans="2:7" x14ac:dyDescent="0.2">
      <c r="B5" s="669" t="s">
        <v>26</v>
      </c>
      <c r="C5" s="455" t="str">
        <f>'Memoria Aporte FIA al Ejecutor'!C7</f>
        <v>Coordinador Principal: indicar nombre aquí</v>
      </c>
      <c r="D5" s="88">
        <f>'Memoria Aporte FIA al Ejecutor'!N7</f>
        <v>0</v>
      </c>
      <c r="E5" s="88">
        <f>'Memoria Aporte FIA a Asociado 1'!N7</f>
        <v>0</v>
      </c>
      <c r="F5" s="88">
        <f>'Memoria Aporte FIA a Asociado 2'!N7</f>
        <v>0</v>
      </c>
      <c r="G5" s="89">
        <f>SUM(D5:F5)</f>
        <v>0</v>
      </c>
    </row>
    <row r="6" spans="2:7" x14ac:dyDescent="0.2">
      <c r="B6" s="670"/>
      <c r="C6" s="455" t="str">
        <f>'Memoria Aporte FIA al Ejecutor'!C8</f>
        <v>Coordinador Alterno: indicar nombre aquí</v>
      </c>
      <c r="D6" s="88">
        <f>'Memoria Aporte FIA al Ejecutor'!N8</f>
        <v>0</v>
      </c>
      <c r="E6" s="88">
        <f>'Memoria Aporte FIA a Asociado 1'!N8</f>
        <v>0</v>
      </c>
      <c r="F6" s="88">
        <f>'Memoria Aporte FIA a Asociado 2'!N8</f>
        <v>0</v>
      </c>
      <c r="G6" s="89">
        <f t="shared" ref="G6:G39" si="0">SUM(D6:F6)</f>
        <v>0</v>
      </c>
    </row>
    <row r="7" spans="2:7" x14ac:dyDescent="0.2">
      <c r="B7" s="670"/>
      <c r="C7" s="455" t="str">
        <f>'Memoria Aporte FIA al Ejecutor'!C9</f>
        <v>Equipo Técnico 1: indicar nombre aquí</v>
      </c>
      <c r="D7" s="88">
        <f>'Memoria Aporte FIA al Ejecutor'!N9</f>
        <v>0</v>
      </c>
      <c r="E7" s="88">
        <f>'Memoria Aporte FIA a Asociado 1'!N9</f>
        <v>0</v>
      </c>
      <c r="F7" s="88">
        <f>'Memoria Aporte FIA a Asociado 2'!N9</f>
        <v>0</v>
      </c>
      <c r="G7" s="89">
        <f t="shared" si="0"/>
        <v>0</v>
      </c>
    </row>
    <row r="8" spans="2:7" x14ac:dyDescent="0.2">
      <c r="B8" s="670"/>
      <c r="C8" s="455" t="str">
        <f>'Memoria Aporte FIA al Ejecutor'!C10</f>
        <v>Equipo Técnico 2: indicar nombre aquí</v>
      </c>
      <c r="D8" s="88">
        <f>'Memoria Aporte FIA al Ejecutor'!N10</f>
        <v>0</v>
      </c>
      <c r="E8" s="88">
        <f>'Memoria Aporte FIA a Asociado 1'!N10</f>
        <v>0</v>
      </c>
      <c r="F8" s="88">
        <f>'Memoria Aporte FIA a Asociado 2'!N10</f>
        <v>0</v>
      </c>
      <c r="G8" s="89">
        <f t="shared" si="0"/>
        <v>0</v>
      </c>
    </row>
    <row r="9" spans="2:7" x14ac:dyDescent="0.2">
      <c r="B9" s="670"/>
      <c r="C9" s="455" t="str">
        <f>'Memoria Aporte FIA al Ejecutor'!C11</f>
        <v>Equipo Técnico 3: indicar nombre aquí</v>
      </c>
      <c r="D9" s="88">
        <f>'Memoria Aporte FIA al Ejecutor'!N11</f>
        <v>0</v>
      </c>
      <c r="E9" s="88">
        <f>'Memoria Aporte FIA a Asociado 1'!N11</f>
        <v>0</v>
      </c>
      <c r="F9" s="88">
        <f>'Memoria Aporte FIA a Asociado 2'!N11</f>
        <v>0</v>
      </c>
      <c r="G9" s="89">
        <f t="shared" si="0"/>
        <v>0</v>
      </c>
    </row>
    <row r="10" spans="2:7" x14ac:dyDescent="0.2">
      <c r="B10" s="670"/>
      <c r="C10" s="455" t="str">
        <f>'Memoria Aporte FIA al Ejecutor'!C12</f>
        <v>Equipo Técnico 4: indicar nombre aquí</v>
      </c>
      <c r="D10" s="88">
        <f>'Memoria Aporte FIA al Ejecutor'!N12</f>
        <v>0</v>
      </c>
      <c r="E10" s="88">
        <f>'Memoria Aporte FIA a Asociado 1'!N12</f>
        <v>0</v>
      </c>
      <c r="F10" s="88">
        <f>'Memoria Aporte FIA a Asociado 2'!N12</f>
        <v>0</v>
      </c>
      <c r="G10" s="89">
        <f t="shared" si="0"/>
        <v>0</v>
      </c>
    </row>
    <row r="11" spans="2:7" x14ac:dyDescent="0.2">
      <c r="B11" s="670"/>
      <c r="C11" s="455" t="str">
        <f>'Memoria Aporte FIA al Ejecutor'!C13</f>
        <v>Equipo Técnico 5: indicar nombre aquí</v>
      </c>
      <c r="D11" s="88">
        <f>'Memoria Aporte FIA al Ejecutor'!N13</f>
        <v>0</v>
      </c>
      <c r="E11" s="88">
        <f>'Memoria Aporte FIA a Asociado 1'!N13</f>
        <v>0</v>
      </c>
      <c r="F11" s="88">
        <f>'Memoria Aporte FIA a Asociado 2'!N13</f>
        <v>0</v>
      </c>
      <c r="G11" s="89">
        <f t="shared" si="0"/>
        <v>0</v>
      </c>
    </row>
    <row r="12" spans="2:7" x14ac:dyDescent="0.2">
      <c r="B12" s="670"/>
      <c r="C12" s="455" t="str">
        <f>'Memoria Aporte FIA al Ejecutor'!C14</f>
        <v>Equipo Técnico 6: indicar nombre aquí</v>
      </c>
      <c r="D12" s="88">
        <f>'Memoria Aporte FIA al Ejecutor'!N14</f>
        <v>0</v>
      </c>
      <c r="E12" s="88">
        <f>'Memoria Aporte FIA a Asociado 1'!N14</f>
        <v>0</v>
      </c>
      <c r="F12" s="88">
        <f>'Memoria Aporte FIA a Asociado 2'!N14</f>
        <v>0</v>
      </c>
      <c r="G12" s="89">
        <f t="shared" si="0"/>
        <v>0</v>
      </c>
    </row>
    <row r="13" spans="2:7" x14ac:dyDescent="0.2">
      <c r="B13" s="670"/>
      <c r="C13" s="455" t="str">
        <f>'Memoria Aporte FIA al Ejecutor'!C15</f>
        <v>Equipo Técnico 7: indicar nombre aquí</v>
      </c>
      <c r="D13" s="88">
        <f>'Memoria Aporte FIA al Ejecutor'!N15</f>
        <v>0</v>
      </c>
      <c r="E13" s="88">
        <f>'Memoria Aporte FIA a Asociado 1'!N15</f>
        <v>0</v>
      </c>
      <c r="F13" s="88">
        <f>'Memoria Aporte FIA a Asociado 2'!N15</f>
        <v>0</v>
      </c>
      <c r="G13" s="89">
        <f t="shared" si="0"/>
        <v>0</v>
      </c>
    </row>
    <row r="14" spans="2:7" x14ac:dyDescent="0.2">
      <c r="B14" s="670"/>
      <c r="C14" s="455" t="str">
        <f>'Memoria Aporte FIA al Ejecutor'!C16</f>
        <v>Equipo Técnico 8: indicar nombre aquí</v>
      </c>
      <c r="D14" s="88">
        <f>'Memoria Aporte FIA al Ejecutor'!N16</f>
        <v>0</v>
      </c>
      <c r="E14" s="88">
        <f>'Memoria Aporte FIA a Asociado 1'!N16</f>
        <v>0</v>
      </c>
      <c r="F14" s="88">
        <f>'Memoria Aporte FIA a Asociado 2'!N16</f>
        <v>0</v>
      </c>
      <c r="G14" s="89">
        <f t="shared" si="0"/>
        <v>0</v>
      </c>
    </row>
    <row r="15" spans="2:7" x14ac:dyDescent="0.2">
      <c r="B15" s="670"/>
      <c r="C15" s="455" t="str">
        <f>'Memoria Aporte FIA al Ejecutor'!C17</f>
        <v>Equipo Técnico 9: indicar nombre aquí</v>
      </c>
      <c r="D15" s="88">
        <f>'Memoria Aporte FIA al Ejecutor'!N17</f>
        <v>0</v>
      </c>
      <c r="E15" s="88">
        <f>'Memoria Aporte FIA a Asociado 1'!N17</f>
        <v>0</v>
      </c>
      <c r="F15" s="88">
        <f>'Memoria Aporte FIA a Asociado 2'!N17</f>
        <v>0</v>
      </c>
      <c r="G15" s="89">
        <f t="shared" si="0"/>
        <v>0</v>
      </c>
    </row>
    <row r="16" spans="2:7" x14ac:dyDescent="0.2">
      <c r="B16" s="670"/>
      <c r="C16" s="455" t="str">
        <f>'Memoria Aporte FIA al Ejecutor'!C18</f>
        <v>Equipo Técnico 10: indicar nombre aquí</v>
      </c>
      <c r="D16" s="88">
        <f>'Memoria Aporte FIA al Ejecutor'!N18</f>
        <v>0</v>
      </c>
      <c r="E16" s="88">
        <f>'Memoria Aporte FIA a Asociado 1'!N18</f>
        <v>0</v>
      </c>
      <c r="F16" s="88">
        <f>'Memoria Aporte FIA a Asociado 2'!N18</f>
        <v>0</v>
      </c>
      <c r="G16" s="89">
        <f t="shared" ref="G16:G25" si="1">SUM(D16:F16)</f>
        <v>0</v>
      </c>
    </row>
    <row r="17" spans="2:7" x14ac:dyDescent="0.2">
      <c r="B17" s="670"/>
      <c r="C17" s="455" t="str">
        <f>'Memoria Aporte FIA al Ejecutor'!C19</f>
        <v>Equipo Técnico 11: indicar nombre aquí</v>
      </c>
      <c r="D17" s="88">
        <f>'Memoria Aporte FIA al Ejecutor'!N19</f>
        <v>0</v>
      </c>
      <c r="E17" s="88">
        <f>'Memoria Aporte FIA a Asociado 1'!N19</f>
        <v>0</v>
      </c>
      <c r="F17" s="88">
        <f>'Memoria Aporte FIA a Asociado 2'!N19</f>
        <v>0</v>
      </c>
      <c r="G17" s="89">
        <f t="shared" si="1"/>
        <v>0</v>
      </c>
    </row>
    <row r="18" spans="2:7" x14ac:dyDescent="0.2">
      <c r="B18" s="670"/>
      <c r="C18" s="455" t="str">
        <f>'Memoria Aporte FIA al Ejecutor'!C20</f>
        <v>Equipo Técnico 12: indicar nombre aquí</v>
      </c>
      <c r="D18" s="88">
        <f>'Memoria Aporte FIA al Ejecutor'!N20</f>
        <v>0</v>
      </c>
      <c r="E18" s="88">
        <f>'Memoria Aporte FIA a Asociado 1'!N20</f>
        <v>0</v>
      </c>
      <c r="F18" s="88">
        <f>'Memoria Aporte FIA a Asociado 2'!N20</f>
        <v>0</v>
      </c>
      <c r="G18" s="89">
        <f t="shared" si="1"/>
        <v>0</v>
      </c>
    </row>
    <row r="19" spans="2:7" x14ac:dyDescent="0.2">
      <c r="B19" s="670"/>
      <c r="C19" s="455" t="str">
        <f>'Memoria Aporte FIA al Ejecutor'!C21</f>
        <v>Equipo Técnico 13: indicar nombre aquí</v>
      </c>
      <c r="D19" s="88">
        <f>'Memoria Aporte FIA al Ejecutor'!N21</f>
        <v>0</v>
      </c>
      <c r="E19" s="88">
        <f>'Memoria Aporte FIA a Asociado 1'!N21</f>
        <v>0</v>
      </c>
      <c r="F19" s="88">
        <f>'Memoria Aporte FIA a Asociado 2'!N21</f>
        <v>0</v>
      </c>
      <c r="G19" s="89">
        <f t="shared" si="1"/>
        <v>0</v>
      </c>
    </row>
    <row r="20" spans="2:7" x14ac:dyDescent="0.2">
      <c r="B20" s="670"/>
      <c r="C20" s="455" t="str">
        <f>'Memoria Aporte FIA al Ejecutor'!C22</f>
        <v>Equipo Técnico 14: indicar nombre aquí</v>
      </c>
      <c r="D20" s="88">
        <f>'Memoria Aporte FIA al Ejecutor'!N22</f>
        <v>0</v>
      </c>
      <c r="E20" s="88">
        <f>'Memoria Aporte FIA a Asociado 1'!N22</f>
        <v>0</v>
      </c>
      <c r="F20" s="88">
        <f>'Memoria Aporte FIA a Asociado 2'!N22</f>
        <v>0</v>
      </c>
      <c r="G20" s="89">
        <f t="shared" si="1"/>
        <v>0</v>
      </c>
    </row>
    <row r="21" spans="2:7" x14ac:dyDescent="0.2">
      <c r="B21" s="670"/>
      <c r="C21" s="455" t="str">
        <f>'Memoria Aporte FIA al Ejecutor'!C23</f>
        <v>Equipo Técnico 15: indicar nombre aquí</v>
      </c>
      <c r="D21" s="88">
        <f>'Memoria Aporte FIA al Ejecutor'!N23</f>
        <v>0</v>
      </c>
      <c r="E21" s="88">
        <f>'Memoria Aporte FIA a Asociado 1'!N23</f>
        <v>0</v>
      </c>
      <c r="F21" s="88">
        <f>'Memoria Aporte FIA a Asociado 2'!N23</f>
        <v>0</v>
      </c>
      <c r="G21" s="89">
        <f t="shared" si="1"/>
        <v>0</v>
      </c>
    </row>
    <row r="22" spans="2:7" x14ac:dyDescent="0.2">
      <c r="B22" s="670"/>
      <c r="C22" s="455" t="str">
        <f>'Memoria Aporte FIA al Ejecutor'!C24</f>
        <v>Equipo Técnico 16: indicar nombre aquí</v>
      </c>
      <c r="D22" s="88">
        <f>'Memoria Aporte FIA al Ejecutor'!N24</f>
        <v>0</v>
      </c>
      <c r="E22" s="88">
        <f>'Memoria Aporte FIA a Asociado 1'!N24</f>
        <v>0</v>
      </c>
      <c r="F22" s="88">
        <f>'Memoria Aporte FIA a Asociado 2'!N24</f>
        <v>0</v>
      </c>
      <c r="G22" s="89">
        <f t="shared" si="1"/>
        <v>0</v>
      </c>
    </row>
    <row r="23" spans="2:7" x14ac:dyDescent="0.2">
      <c r="B23" s="670"/>
      <c r="C23" s="455" t="str">
        <f>'Memoria Aporte FIA al Ejecutor'!C25</f>
        <v>Equipo Técnico 17: indicar nombre aquí</v>
      </c>
      <c r="D23" s="88">
        <f>'Memoria Aporte FIA al Ejecutor'!N25</f>
        <v>0</v>
      </c>
      <c r="E23" s="88">
        <f>'Memoria Aporte FIA a Asociado 1'!N25</f>
        <v>0</v>
      </c>
      <c r="F23" s="88">
        <f>'Memoria Aporte FIA a Asociado 2'!N25</f>
        <v>0</v>
      </c>
      <c r="G23" s="89">
        <f t="shared" si="1"/>
        <v>0</v>
      </c>
    </row>
    <row r="24" spans="2:7" x14ac:dyDescent="0.2">
      <c r="B24" s="670"/>
      <c r="C24" s="455" t="str">
        <f>'Memoria Aporte FIA al Ejecutor'!C26</f>
        <v>Equipo Técnico 18: indicar nombre aquí</v>
      </c>
      <c r="D24" s="88">
        <f>'Memoria Aporte FIA al Ejecutor'!N26</f>
        <v>0</v>
      </c>
      <c r="E24" s="88">
        <f>'Memoria Aporte FIA a Asociado 1'!N26</f>
        <v>0</v>
      </c>
      <c r="F24" s="88">
        <f>'Memoria Aporte FIA a Asociado 2'!N26</f>
        <v>0</v>
      </c>
      <c r="G24" s="89">
        <f t="shared" si="1"/>
        <v>0</v>
      </c>
    </row>
    <row r="25" spans="2:7" x14ac:dyDescent="0.2">
      <c r="B25" s="670"/>
      <c r="C25" s="455" t="str">
        <f>'Memoria Aporte FIA al Ejecutor'!C27</f>
        <v>Equipo Técnico 19: indicar nombre aquí</v>
      </c>
      <c r="D25" s="88">
        <f>'Memoria Aporte FIA al Ejecutor'!N27</f>
        <v>0</v>
      </c>
      <c r="E25" s="88">
        <f>'Memoria Aporte FIA a Asociado 1'!N27</f>
        <v>0</v>
      </c>
      <c r="F25" s="88">
        <f>'Memoria Aporte FIA a Asociado 2'!N27</f>
        <v>0</v>
      </c>
      <c r="G25" s="89">
        <f t="shared" si="1"/>
        <v>0</v>
      </c>
    </row>
    <row r="26" spans="2:7" x14ac:dyDescent="0.2">
      <c r="B26" s="670"/>
      <c r="C26" s="455" t="str">
        <f>'Memoria Aporte FIA al Ejecutor'!C28</f>
        <v>Equipo Técnico 20: indicar nombre aquí</v>
      </c>
      <c r="D26" s="88">
        <f>'Memoria Aporte FIA al Ejecutor'!N28</f>
        <v>0</v>
      </c>
      <c r="E26" s="88">
        <f>'Memoria Aporte FIA a Asociado 1'!N28</f>
        <v>0</v>
      </c>
      <c r="F26" s="88">
        <f>'Memoria Aporte FIA a Asociado 2'!N28</f>
        <v>0</v>
      </c>
      <c r="G26" s="89">
        <f t="shared" si="0"/>
        <v>0</v>
      </c>
    </row>
    <row r="27" spans="2:7" x14ac:dyDescent="0.2">
      <c r="B27" s="670"/>
      <c r="C27" s="176" t="s">
        <v>114</v>
      </c>
      <c r="D27" s="88">
        <f>'Memoria Aporte FIA al Ejecutor'!N29</f>
        <v>0</v>
      </c>
      <c r="E27" s="88">
        <f>'Memoria Aporte FIA a Asociado 1'!N29</f>
        <v>0</v>
      </c>
      <c r="F27" s="88">
        <f>'Memoria Aporte FIA a Asociado 2'!N29</f>
        <v>0</v>
      </c>
      <c r="G27" s="89">
        <f>SUM(D27:F27)</f>
        <v>0</v>
      </c>
    </row>
    <row r="28" spans="2:7" x14ac:dyDescent="0.2">
      <c r="B28" s="670"/>
      <c r="C28" s="455" t="s">
        <v>3</v>
      </c>
      <c r="D28" s="88">
        <f>'Memoria Aporte FIA al Ejecutor'!N34</f>
        <v>0</v>
      </c>
      <c r="E28" s="88">
        <f>'Memoria Aporte FIA a Asociado 1'!N34</f>
        <v>0</v>
      </c>
      <c r="F28" s="88">
        <f>'Memoria Aporte FIA a Asociado 2'!N34</f>
        <v>0</v>
      </c>
      <c r="G28" s="89">
        <f t="shared" si="0"/>
        <v>0</v>
      </c>
    </row>
    <row r="29" spans="2:7" x14ac:dyDescent="0.2">
      <c r="B29" s="671"/>
      <c r="C29" s="455" t="s">
        <v>27</v>
      </c>
      <c r="D29" s="88">
        <f>'Memoria Aporte FIA al Ejecutor'!N39</f>
        <v>0</v>
      </c>
      <c r="E29" s="88">
        <f>'Memoria Aporte FIA a Asociado 1'!N39</f>
        <v>0</v>
      </c>
      <c r="F29" s="88">
        <f>'Memoria Aporte FIA a Asociado 2'!N39</f>
        <v>0</v>
      </c>
      <c r="G29" s="89">
        <f t="shared" si="0"/>
        <v>0</v>
      </c>
    </row>
    <row r="30" spans="2:7" x14ac:dyDescent="0.2">
      <c r="B30" s="667" t="s">
        <v>28</v>
      </c>
      <c r="C30" s="621"/>
      <c r="D30" s="88">
        <f>'Memoria Aporte FIA al Ejecutor'!N61</f>
        <v>0</v>
      </c>
      <c r="E30" s="88">
        <f>'Memoria Aporte FIA a Asociado 1'!N61</f>
        <v>0</v>
      </c>
      <c r="F30" s="88">
        <f>'Memoria Aporte FIA a Asociado 2'!N61</f>
        <v>0</v>
      </c>
      <c r="G30" s="89">
        <f t="shared" si="0"/>
        <v>0</v>
      </c>
    </row>
    <row r="31" spans="2:7" x14ac:dyDescent="0.2">
      <c r="B31" s="667" t="s">
        <v>29</v>
      </c>
      <c r="C31" s="621"/>
      <c r="D31" s="88">
        <f>'Memoria Aporte FIA al Ejecutor'!N67</f>
        <v>0</v>
      </c>
      <c r="E31" s="88">
        <f>'Memoria Aporte FIA a Asociado 1'!N67</f>
        <v>0</v>
      </c>
      <c r="F31" s="88">
        <f>'Memoria Aporte FIA a Asociado 2'!N67</f>
        <v>0</v>
      </c>
      <c r="G31" s="89">
        <f t="shared" si="0"/>
        <v>0</v>
      </c>
    </row>
    <row r="32" spans="2:7" x14ac:dyDescent="0.2">
      <c r="B32" s="667" t="s">
        <v>30</v>
      </c>
      <c r="C32" s="621"/>
      <c r="D32" s="88">
        <f>'Memoria Aporte FIA al Ejecutor'!N75</f>
        <v>0</v>
      </c>
      <c r="E32" s="88">
        <f>'Memoria Aporte FIA a Asociado 1'!N75</f>
        <v>0</v>
      </c>
      <c r="F32" s="88">
        <f>'Memoria Aporte FIA a Asociado 2'!N75</f>
        <v>0</v>
      </c>
      <c r="G32" s="89">
        <f t="shared" si="0"/>
        <v>0</v>
      </c>
    </row>
    <row r="33" spans="2:7" x14ac:dyDescent="0.2">
      <c r="B33" s="667" t="s">
        <v>31</v>
      </c>
      <c r="C33" s="621"/>
      <c r="D33" s="88">
        <f>'Memoria Aporte FIA al Ejecutor'!N103</f>
        <v>0</v>
      </c>
      <c r="E33" s="88">
        <f>'Memoria Aporte FIA a Asociado 1'!N103</f>
        <v>0</v>
      </c>
      <c r="F33" s="88">
        <f>'Memoria Aporte FIA a Asociado 2'!N103</f>
        <v>0</v>
      </c>
      <c r="G33" s="89">
        <f t="shared" si="0"/>
        <v>0</v>
      </c>
    </row>
    <row r="34" spans="2:7" x14ac:dyDescent="0.2">
      <c r="B34" s="667" t="s">
        <v>32</v>
      </c>
      <c r="C34" s="621"/>
      <c r="D34" s="88">
        <f>'Memoria Aporte FIA al Ejecutor'!N111</f>
        <v>0</v>
      </c>
      <c r="E34" s="88">
        <f>'Memoria Aporte FIA a Asociado 1'!N111</f>
        <v>0</v>
      </c>
      <c r="F34" s="88">
        <f>'Memoria Aporte FIA a Asociado 2'!N111</f>
        <v>0</v>
      </c>
      <c r="G34" s="89">
        <f t="shared" si="0"/>
        <v>0</v>
      </c>
    </row>
    <row r="35" spans="2:7" x14ac:dyDescent="0.2">
      <c r="B35" s="668" t="s">
        <v>33</v>
      </c>
      <c r="C35" s="626"/>
      <c r="D35" s="88">
        <f>'Memoria Aporte FIA al Ejecutor'!N119</f>
        <v>0</v>
      </c>
      <c r="E35" s="88">
        <f>'Memoria Aporte FIA a Asociado 1'!N119</f>
        <v>0</v>
      </c>
      <c r="F35" s="88">
        <f>'Memoria Aporte FIA a Asociado 2'!N119</f>
        <v>0</v>
      </c>
      <c r="G35" s="89">
        <f t="shared" si="0"/>
        <v>0</v>
      </c>
    </row>
    <row r="36" spans="2:7" x14ac:dyDescent="0.2">
      <c r="B36" s="668" t="s">
        <v>34</v>
      </c>
      <c r="C36" s="626"/>
      <c r="D36" s="88">
        <f>'Memoria Aporte FIA al Ejecutor'!N124</f>
        <v>0</v>
      </c>
      <c r="E36" s="88">
        <f>'Memoria Aporte FIA a Asociado 1'!N124</f>
        <v>0</v>
      </c>
      <c r="F36" s="88">
        <f>'Memoria Aporte FIA a Asociado 2'!N124</f>
        <v>0</v>
      </c>
      <c r="G36" s="89">
        <f t="shared" si="0"/>
        <v>0</v>
      </c>
    </row>
    <row r="37" spans="2:7" x14ac:dyDescent="0.2">
      <c r="B37" s="668" t="s">
        <v>35</v>
      </c>
      <c r="C37" s="626"/>
      <c r="D37" s="88">
        <f>'Memoria Aporte FIA al Ejecutor'!N133</f>
        <v>0</v>
      </c>
      <c r="E37" s="88">
        <f>'Memoria Aporte FIA a Asociado 1'!N133</f>
        <v>0</v>
      </c>
      <c r="F37" s="88">
        <f>'Memoria Aporte FIA a Asociado 2'!N133</f>
        <v>0</v>
      </c>
      <c r="G37" s="89">
        <f t="shared" si="0"/>
        <v>0</v>
      </c>
    </row>
    <row r="38" spans="2:7" x14ac:dyDescent="0.2">
      <c r="B38" s="668" t="s">
        <v>36</v>
      </c>
      <c r="C38" s="626"/>
      <c r="D38" s="88">
        <f>'Memoria Aporte FIA al Ejecutor'!N136</f>
        <v>0</v>
      </c>
      <c r="E38" s="88">
        <f>'Memoria Aporte FIA a Asociado 1'!N136</f>
        <v>0</v>
      </c>
      <c r="F38" s="88">
        <f>'Memoria Aporte FIA a Asociado 2'!N136</f>
        <v>0</v>
      </c>
      <c r="G38" s="89">
        <f t="shared" si="0"/>
        <v>0</v>
      </c>
    </row>
    <row r="39" spans="2:7" x14ac:dyDescent="0.2">
      <c r="B39" s="668" t="s">
        <v>37</v>
      </c>
      <c r="C39" s="626"/>
      <c r="D39" s="88">
        <f>'Memoria Aporte FIA al Ejecutor'!N139</f>
        <v>0</v>
      </c>
      <c r="E39" s="88">
        <f>'Memoria Aporte FIA a Asociado 1'!N139</f>
        <v>0</v>
      </c>
      <c r="F39" s="88">
        <f>'Memoria Aporte FIA a Asociado 2'!N139</f>
        <v>0</v>
      </c>
      <c r="G39" s="89">
        <f t="shared" si="0"/>
        <v>0</v>
      </c>
    </row>
    <row r="40" spans="2:7" x14ac:dyDescent="0.2">
      <c r="B40" s="666" t="s">
        <v>24</v>
      </c>
      <c r="C40" s="666"/>
      <c r="D40" s="456">
        <f>SUM(D5:D39)</f>
        <v>0</v>
      </c>
      <c r="E40" s="456">
        <f>SUM(E5:E39)</f>
        <v>0</v>
      </c>
      <c r="F40" s="456">
        <f>SUM(F5:F39)</f>
        <v>0</v>
      </c>
      <c r="G40" s="456">
        <f>SUM(G5:G39)</f>
        <v>0</v>
      </c>
    </row>
  </sheetData>
  <sheetProtection algorithmName="SHA-512" hashValue="8MP6pLmkB5TD1XsMaBoO0fEy0kpD+igxCFnn94rSDikWV8gQLxER9X9I2rakYgnaEtLJgOOt7uCwtCHyrvaqUA==" saltValue="f5HKorZiLfdC+eD5GGxY1g==" spinCount="100000" sheet="1" objects="1" scenarios="1" formatCells="0" formatColumns="0" formatRows="0"/>
  <mergeCells count="12">
    <mergeCell ref="B5:B29"/>
    <mergeCell ref="B30:C30"/>
    <mergeCell ref="B31:C31"/>
    <mergeCell ref="B32:C32"/>
    <mergeCell ref="B33:C33"/>
    <mergeCell ref="B40:C40"/>
    <mergeCell ref="B34:C34"/>
    <mergeCell ref="B35:C35"/>
    <mergeCell ref="B36:C36"/>
    <mergeCell ref="B37:C37"/>
    <mergeCell ref="B38:C38"/>
    <mergeCell ref="B39:C39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theme="7" tint="0.39997558519241921"/>
    <pageSetUpPr fitToPage="1"/>
  </sheetPr>
  <dimension ref="B1:W40"/>
  <sheetViews>
    <sheetView showGridLines="0" zoomScale="70" zoomScaleNormal="70" workbookViewId="0">
      <pane xSplit="3" topLeftCell="D1" activePane="topRight" state="frozen"/>
      <selection activeCell="A28" sqref="A28:J28"/>
      <selection pane="topRight" activeCell="J18" sqref="J18"/>
    </sheetView>
  </sheetViews>
  <sheetFormatPr baseColWidth="10" defaultColWidth="9.28515625" defaultRowHeight="12.75" x14ac:dyDescent="0.2"/>
  <cols>
    <col min="1" max="1" width="1.42578125" style="1" customWidth="1"/>
    <col min="2" max="2" width="10.28515625" style="1" customWidth="1"/>
    <col min="3" max="3" width="39.5703125" style="1" customWidth="1"/>
    <col min="4" max="4" width="15.7109375" style="1" customWidth="1"/>
    <col min="5" max="5" width="15.7109375" style="4" customWidth="1"/>
    <col min="6" max="13" width="15.7109375" style="1" customWidth="1"/>
    <col min="14" max="22" width="17.28515625" style="1" customWidth="1"/>
    <col min="23" max="23" width="15.28515625" style="1" customWidth="1"/>
    <col min="24" max="16384" width="9.28515625" style="1"/>
  </cols>
  <sheetData>
    <row r="1" spans="2:23" x14ac:dyDescent="0.2">
      <c r="F1" s="5"/>
    </row>
    <row r="2" spans="2:23" x14ac:dyDescent="0.2">
      <c r="B2" s="2" t="s">
        <v>70</v>
      </c>
      <c r="F2" s="5"/>
    </row>
    <row r="3" spans="2:23" x14ac:dyDescent="0.2">
      <c r="F3" s="5"/>
    </row>
    <row r="4" spans="2:23" ht="65.099999999999994" customHeight="1" x14ac:dyDescent="0.2">
      <c r="B4" s="224" t="s">
        <v>13</v>
      </c>
      <c r="C4" s="224" t="s">
        <v>23</v>
      </c>
      <c r="D4" s="8" t="str">
        <f>IF('Memoria Aporte FIA al Ejecutor'!C4=0,"EJECUTOR",'Memoria Aporte FIA al Ejecutor'!C4)</f>
        <v>EJECUTOR</v>
      </c>
      <c r="E4" s="8" t="str">
        <f>IF('Memoria Aporte de Asociado 1'!C4=0,"Sin asociado 1",'Memoria Aporte de Asociado 1'!C4)</f>
        <v>Sin asociado 1</v>
      </c>
      <c r="F4" s="8" t="str">
        <f>IF('Memoria Aporte de Asociado 2'!C4=0,"Sin asociado 2",'Memoria Aporte de Asociado 2'!C4)</f>
        <v>Sin asociado 2</v>
      </c>
      <c r="G4" s="8" t="str">
        <f>IF('Memoria Aporte de Asociado 3'!C4=0,"Sin asociado 3",'Memoria Aporte de Asociado 3'!C4)</f>
        <v>Sin asociado 3</v>
      </c>
      <c r="H4" s="8" t="str">
        <f>IF('Memoria Aporte de Asociado 4'!C4=0,"Sin asociado 4",'Memoria Aporte de Asociado 4'!C4)</f>
        <v>Sin asociado 4</v>
      </c>
      <c r="I4" s="8" t="str">
        <f>IF('Memoria Aporte de Asociado 5'!C4=0,"Sin asociado 5",'Memoria Aporte de Asociado 5'!C4)</f>
        <v>Sin asociado 5</v>
      </c>
      <c r="J4" s="8" t="str">
        <f>IF('Memoria Aporte de Asociado 6'!C4=0,"Sin asociado 6",'Memoria Aporte de Asociado 6'!C4)</f>
        <v>Sin asociado 6</v>
      </c>
      <c r="K4" s="8" t="str">
        <f>IF('Memoria Aporte de Asociado 7'!C4=0,"Sin asociado 7",'Memoria Aporte de Asociado 7'!C4)</f>
        <v>Sin asociado 7</v>
      </c>
      <c r="L4" s="8" t="str">
        <f>IF('Memoria Aporte de Asociado 8'!C4=0,"Sin asociado 8",'Memoria Aporte de Asociado 8'!C4)</f>
        <v>Sin asociado 8</v>
      </c>
      <c r="M4" s="8" t="str">
        <f>IF('Memoria Aporte de Asociado 9'!C4=0,"Sin asociado 9",'Memoria Aporte de Asociado 9'!C4)</f>
        <v>Sin asociado 9</v>
      </c>
      <c r="N4" s="8" t="str">
        <f>IF('Memoria Aporte de Asociado 10'!C4=0,"Sin asociado 10",'Memoria Aporte de Asociado 10'!C4)</f>
        <v>Sin asociado 10</v>
      </c>
      <c r="O4" s="8" t="str">
        <f>IF('Memoria Aporte de Asociado 11'!C3=0,"Sin asociado 11",'Memoria Aporte de Asociado 11'!C3)</f>
        <v>Sin asociado 11</v>
      </c>
      <c r="P4" s="8" t="str">
        <f>IF('Memoria Aporte de Asociado 12'!B3="INDICAR AQUÍ NOMBRE ASOCIADO 12","Sin asociado 12",'Memoria Aporte de Asociado 12'!B3)</f>
        <v>Sin asociado 12</v>
      </c>
      <c r="Q4" s="8" t="str">
        <f>IF('Memoria Aporte de Asociado 13'!B3="INDICAR AQUÍ NOMBRE ASOCIADO 13","Sin asociado 13",'Memoria Aporte de Asociado 13'!B3)</f>
        <v>Sin asociado 13</v>
      </c>
      <c r="R4" s="8" t="str">
        <f>IF('Memoria Aporte de Asociado 14'!B3="INDICAR AQUÍ NOMBRE ASOCIADO 14","Sin asociado 14",'Memoria Aporte de Asociado 14'!B3)</f>
        <v>Sin asociado 14</v>
      </c>
      <c r="S4" s="8" t="str">
        <f>IF('Memoria Aporte de Asociado 15'!B3="INDICAR AQUÍ NOMBRE ASOCIADO 15","Sin asociado 15",'Memoria Aporte de Asociado 15'!B3)</f>
        <v>Sin asociado 15</v>
      </c>
      <c r="T4" s="8" t="str">
        <f>IF('Memoria Aporte de Asociado 16'!B3="INDICAR AQUÍ NOMBRE ASOCIADO 16","Sin asociado 16",'Memoria Aporte de Asociado 16'!B3)</f>
        <v>Sin asociado 16</v>
      </c>
      <c r="U4" s="8" t="str">
        <f>IF('Memoria Aporte de Asociado 17'!B3="INDICAR AQUÍ NOMBRE ASOCIADO 17","Sin asociado 17",'Memoria Aporte de Asociado 17'!B3)</f>
        <v>Sin asociado 17</v>
      </c>
      <c r="V4" s="8" t="str">
        <f>IF('Memoria Aporte de Asociado 18'!B3="INDICAR AQUÍ NOMBRE ASOCIADO 18","Sin asociado 18",'Memoria Aporte de Asociado 18'!B3)</f>
        <v>Sin asociado 18</v>
      </c>
      <c r="W4" s="8" t="s">
        <v>24</v>
      </c>
    </row>
    <row r="5" spans="2:23" x14ac:dyDescent="0.2">
      <c r="B5" s="672" t="s">
        <v>26</v>
      </c>
      <c r="C5" s="17" t="str">
        <f>'Memoria Aporte FIA al Ejecutor'!C7</f>
        <v>Coordinador Principal: indicar nombre aquí</v>
      </c>
      <c r="D5" s="6">
        <f>'Memoria Aporte del Ejecutor'!N11+'Memoria Aporte del Ejecutor'!N134</f>
        <v>0</v>
      </c>
      <c r="E5" s="6">
        <f>'Memoria Aporte de Asociado 1'!$N11+'Memoria Aporte de Asociado 1'!$N134</f>
        <v>0</v>
      </c>
      <c r="F5" s="6">
        <f>'Memoria Aporte de Asociado 2'!$N11+'Memoria Aporte de Asociado 2'!$N134</f>
        <v>0</v>
      </c>
      <c r="G5" s="6">
        <f>'Memoria Aporte de Asociado 3'!$N11+'Memoria Aporte de Asociado 3'!$N134</f>
        <v>0</v>
      </c>
      <c r="H5" s="6">
        <f>'Memoria Aporte de Asociado 4'!$N11+'Memoria Aporte de Asociado 4'!$N134</f>
        <v>0</v>
      </c>
      <c r="I5" s="6">
        <f>'Memoria Aporte de Asociado 5'!$N11+'Memoria Aporte de Asociado 5'!$N134</f>
        <v>0</v>
      </c>
      <c r="J5" s="6">
        <f>'Memoria Aporte de Asociado 6'!$N11+'Memoria Aporte de Asociado 6'!$N134</f>
        <v>0</v>
      </c>
      <c r="K5" s="6">
        <f>'Memoria Aporte de Asociado 7'!$N11+'Memoria Aporte de Asociado 7'!$N134</f>
        <v>0</v>
      </c>
      <c r="L5" s="6">
        <f>'Memoria Aporte de Asociado 8'!$N11+'Memoria Aporte de Asociado 8'!$N134</f>
        <v>0</v>
      </c>
      <c r="M5" s="6">
        <f>'Memoria Aporte de Asociado 9'!$N11+'Memoria Aporte de Asociado 9'!$N134</f>
        <v>0</v>
      </c>
      <c r="N5" s="6">
        <f>'Memoria Aporte de Asociado 10'!$N11+'Memoria Aporte de Asociado 10'!$N134</f>
        <v>0</v>
      </c>
      <c r="O5" s="16">
        <f>'Memoria Aporte de Asociado 11'!$I10+'Memoria Aporte de Asociado 11'!$I135</f>
        <v>0</v>
      </c>
      <c r="P5" s="16">
        <f>'Memoria Aporte de Asociado 12'!$I10+'Memoria Aporte de Asociado 12'!$I135</f>
        <v>0</v>
      </c>
      <c r="Q5" s="16">
        <f>'Memoria Aporte de Asociado 13'!$I10+'Memoria Aporte de Asociado 13'!$I135</f>
        <v>0</v>
      </c>
      <c r="R5" s="16">
        <f>'Memoria Aporte de Asociado 14'!$I10+'Memoria Aporte de Asociado 14'!$I135</f>
        <v>0</v>
      </c>
      <c r="S5" s="16">
        <f>'Memoria Aporte de Asociado 15'!$I10+'Memoria Aporte de Asociado 15'!$I135</f>
        <v>0</v>
      </c>
      <c r="T5" s="16">
        <f>'Memoria Aporte de Asociado 16'!$I10+'Memoria Aporte de Asociado 16'!$I135</f>
        <v>0</v>
      </c>
      <c r="U5" s="16">
        <f>'Memoria Aporte de Asociado 17'!$I10+'Memoria Aporte de Asociado 17'!$I135</f>
        <v>0</v>
      </c>
      <c r="V5" s="16">
        <f>'Memoria Aporte de Asociado 18'!$I10+'Memoria Aporte de Asociado 18'!$I135</f>
        <v>0</v>
      </c>
      <c r="W5" s="7">
        <f>SUM(D5:V5)</f>
        <v>0</v>
      </c>
    </row>
    <row r="6" spans="2:23" x14ac:dyDescent="0.2">
      <c r="B6" s="673"/>
      <c r="C6" s="17" t="str">
        <f>'Memoria Aporte FIA al Ejecutor'!C8</f>
        <v>Coordinador Alterno: indicar nombre aquí</v>
      </c>
      <c r="D6" s="6">
        <f>'Memoria Aporte del Ejecutor'!N12+'Memoria Aporte del Ejecutor'!N135</f>
        <v>0</v>
      </c>
      <c r="E6" s="6">
        <f>'Memoria Aporte de Asociado 1'!$N12+'Memoria Aporte de Asociado 1'!$N135</f>
        <v>0</v>
      </c>
      <c r="F6" s="6">
        <f>'Memoria Aporte de Asociado 2'!$N12+'Memoria Aporte de Asociado 2'!$N135</f>
        <v>0</v>
      </c>
      <c r="G6" s="6">
        <f>'Memoria Aporte de Asociado 3'!$N12+'Memoria Aporte de Asociado 3'!$N135</f>
        <v>0</v>
      </c>
      <c r="H6" s="6">
        <f>'Memoria Aporte de Asociado 4'!$N12+'Memoria Aporte de Asociado 4'!$N135</f>
        <v>0</v>
      </c>
      <c r="I6" s="6">
        <f>'Memoria Aporte de Asociado 5'!$N12+'Memoria Aporte de Asociado 5'!$N135</f>
        <v>0</v>
      </c>
      <c r="J6" s="6">
        <f>'Memoria Aporte de Asociado 6'!$N12+'Memoria Aporte de Asociado 6'!$N135</f>
        <v>0</v>
      </c>
      <c r="K6" s="6">
        <f>'Memoria Aporte de Asociado 7'!$N12+'Memoria Aporte de Asociado 7'!$N135</f>
        <v>0</v>
      </c>
      <c r="L6" s="6">
        <f>'Memoria Aporte de Asociado 8'!$N12+'Memoria Aporte de Asociado 8'!$N135</f>
        <v>0</v>
      </c>
      <c r="M6" s="6">
        <f>'Memoria Aporte de Asociado 9'!$N12+'Memoria Aporte de Asociado 9'!$N135</f>
        <v>0</v>
      </c>
      <c r="N6" s="6">
        <f>'Memoria Aporte de Asociado 10'!$N12+'Memoria Aporte de Asociado 10'!$N135</f>
        <v>0</v>
      </c>
      <c r="O6" s="16">
        <f>'Memoria Aporte de Asociado 11'!$I11+'Memoria Aporte de Asociado 11'!$I136</f>
        <v>0</v>
      </c>
      <c r="P6" s="16">
        <f>'Memoria Aporte de Asociado 12'!$I11+'Memoria Aporte de Asociado 12'!$I136</f>
        <v>0</v>
      </c>
      <c r="Q6" s="16">
        <f>'Memoria Aporte de Asociado 13'!$I11+'Memoria Aporte de Asociado 13'!$I136</f>
        <v>0</v>
      </c>
      <c r="R6" s="16">
        <f>'Memoria Aporte de Asociado 14'!$I11+'Memoria Aporte de Asociado 14'!$I136</f>
        <v>0</v>
      </c>
      <c r="S6" s="16">
        <f>'Memoria Aporte de Asociado 15'!$I11+'Memoria Aporte de Asociado 15'!$I136</f>
        <v>0</v>
      </c>
      <c r="T6" s="16">
        <f>'Memoria Aporte de Asociado 16'!$I11+'Memoria Aporte de Asociado 16'!$I136</f>
        <v>0</v>
      </c>
      <c r="U6" s="16">
        <f>'Memoria Aporte de Asociado 17'!$I11+'Memoria Aporte de Asociado 17'!$I136</f>
        <v>0</v>
      </c>
      <c r="V6" s="16">
        <f>'Memoria Aporte de Asociado 18'!$I11+'Memoria Aporte de Asociado 18'!$I136</f>
        <v>0</v>
      </c>
      <c r="W6" s="7">
        <f t="shared" ref="W6:W39" si="0">SUM(D6:V6)</f>
        <v>0</v>
      </c>
    </row>
    <row r="7" spans="2:23" x14ac:dyDescent="0.2">
      <c r="B7" s="673"/>
      <c r="C7" s="17" t="str">
        <f>'Memoria Aporte FIA al Ejecutor'!C9</f>
        <v>Equipo Técnico 1: indicar nombre aquí</v>
      </c>
      <c r="D7" s="6">
        <f>'Memoria Aporte del Ejecutor'!N13+'Memoria Aporte del Ejecutor'!N136</f>
        <v>0</v>
      </c>
      <c r="E7" s="6">
        <f>'Memoria Aporte de Asociado 1'!$N13+'Memoria Aporte de Asociado 1'!$N136</f>
        <v>0</v>
      </c>
      <c r="F7" s="6">
        <f>'Memoria Aporte de Asociado 2'!$N13+'Memoria Aporte de Asociado 2'!$N136</f>
        <v>0</v>
      </c>
      <c r="G7" s="6">
        <f>'Memoria Aporte de Asociado 3'!$N13+'Memoria Aporte de Asociado 3'!$N136</f>
        <v>0</v>
      </c>
      <c r="H7" s="6">
        <f>'Memoria Aporte de Asociado 4'!$N13+'Memoria Aporte de Asociado 4'!$N136</f>
        <v>0</v>
      </c>
      <c r="I7" s="6">
        <f>'Memoria Aporte de Asociado 5'!$N13+'Memoria Aporte de Asociado 5'!$N136</f>
        <v>0</v>
      </c>
      <c r="J7" s="6">
        <f>'Memoria Aporte de Asociado 6'!$N13+'Memoria Aporte de Asociado 6'!$N136</f>
        <v>0</v>
      </c>
      <c r="K7" s="6">
        <f>'Memoria Aporte de Asociado 7'!$N13+'Memoria Aporte de Asociado 7'!$N136</f>
        <v>0</v>
      </c>
      <c r="L7" s="6">
        <f>'Memoria Aporte de Asociado 8'!$N13+'Memoria Aporte de Asociado 8'!$N136</f>
        <v>0</v>
      </c>
      <c r="M7" s="6">
        <f>'Memoria Aporte de Asociado 9'!$N13+'Memoria Aporte de Asociado 9'!$N136</f>
        <v>0</v>
      </c>
      <c r="N7" s="6">
        <f>'Memoria Aporte de Asociado 10'!$N13+'Memoria Aporte de Asociado 10'!$N136</f>
        <v>0</v>
      </c>
      <c r="O7" s="16">
        <f>'Memoria Aporte de Asociado 11'!$I12+'Memoria Aporte de Asociado 11'!$I137</f>
        <v>0</v>
      </c>
      <c r="P7" s="16">
        <f>'Memoria Aporte de Asociado 12'!$I12+'Memoria Aporte de Asociado 12'!$I137</f>
        <v>0</v>
      </c>
      <c r="Q7" s="16">
        <f>'Memoria Aporte de Asociado 13'!$I12+'Memoria Aporte de Asociado 13'!$I137</f>
        <v>0</v>
      </c>
      <c r="R7" s="16">
        <f>'Memoria Aporte de Asociado 14'!$I12+'Memoria Aporte de Asociado 14'!$I137</f>
        <v>0</v>
      </c>
      <c r="S7" s="16">
        <f>'Memoria Aporte de Asociado 15'!$I12+'Memoria Aporte de Asociado 15'!$I137</f>
        <v>0</v>
      </c>
      <c r="T7" s="16">
        <f>'Memoria Aporte de Asociado 16'!$I12+'Memoria Aporte de Asociado 16'!$I137</f>
        <v>0</v>
      </c>
      <c r="U7" s="16">
        <f>'Memoria Aporte de Asociado 17'!$I12+'Memoria Aporte de Asociado 17'!$I137</f>
        <v>0</v>
      </c>
      <c r="V7" s="16">
        <f>'Memoria Aporte de Asociado 18'!$I12+'Memoria Aporte de Asociado 18'!$I137</f>
        <v>0</v>
      </c>
      <c r="W7" s="7">
        <f t="shared" si="0"/>
        <v>0</v>
      </c>
    </row>
    <row r="8" spans="2:23" x14ac:dyDescent="0.2">
      <c r="B8" s="673"/>
      <c r="C8" s="17" t="str">
        <f>'Memoria Aporte FIA al Ejecutor'!C10</f>
        <v>Equipo Técnico 2: indicar nombre aquí</v>
      </c>
      <c r="D8" s="6">
        <f>'Memoria Aporte del Ejecutor'!N14+'Memoria Aporte del Ejecutor'!N137</f>
        <v>0</v>
      </c>
      <c r="E8" s="6">
        <f>'Memoria Aporte de Asociado 1'!$N14+'Memoria Aporte de Asociado 1'!$N137</f>
        <v>0</v>
      </c>
      <c r="F8" s="6">
        <f>'Memoria Aporte de Asociado 2'!$N14+'Memoria Aporte de Asociado 2'!$N137</f>
        <v>0</v>
      </c>
      <c r="G8" s="6">
        <f>'Memoria Aporte de Asociado 3'!$N14+'Memoria Aporte de Asociado 3'!$N137</f>
        <v>0</v>
      </c>
      <c r="H8" s="6">
        <f>'Memoria Aporte de Asociado 4'!$N14+'Memoria Aporte de Asociado 4'!$N137</f>
        <v>0</v>
      </c>
      <c r="I8" s="6">
        <f>'Memoria Aporte de Asociado 5'!$N14+'Memoria Aporte de Asociado 5'!$N137</f>
        <v>0</v>
      </c>
      <c r="J8" s="6">
        <f>'Memoria Aporte de Asociado 6'!$N14+'Memoria Aporte de Asociado 6'!$N137</f>
        <v>0</v>
      </c>
      <c r="K8" s="6">
        <f>'Memoria Aporte de Asociado 7'!$N14+'Memoria Aporte de Asociado 7'!$N137</f>
        <v>0</v>
      </c>
      <c r="L8" s="6">
        <f>'Memoria Aporte de Asociado 8'!$N14+'Memoria Aporte de Asociado 8'!$N137</f>
        <v>0</v>
      </c>
      <c r="M8" s="6">
        <f>'Memoria Aporte de Asociado 9'!$N14+'Memoria Aporte de Asociado 9'!$N137</f>
        <v>0</v>
      </c>
      <c r="N8" s="6">
        <f>'Memoria Aporte de Asociado 10'!$N14+'Memoria Aporte de Asociado 10'!$N137</f>
        <v>0</v>
      </c>
      <c r="O8" s="16">
        <f>'Memoria Aporte de Asociado 11'!$I13+'Memoria Aporte de Asociado 11'!$I138</f>
        <v>0</v>
      </c>
      <c r="P8" s="16">
        <f>'Memoria Aporte de Asociado 12'!$I13+'Memoria Aporte de Asociado 12'!$I138</f>
        <v>0</v>
      </c>
      <c r="Q8" s="16">
        <f>'Memoria Aporte de Asociado 13'!$I13+'Memoria Aporte de Asociado 13'!$I138</f>
        <v>0</v>
      </c>
      <c r="R8" s="16">
        <f>'Memoria Aporte de Asociado 14'!$I13+'Memoria Aporte de Asociado 14'!$I138</f>
        <v>0</v>
      </c>
      <c r="S8" s="16">
        <f>'Memoria Aporte de Asociado 15'!$I13+'Memoria Aporte de Asociado 15'!$I138</f>
        <v>0</v>
      </c>
      <c r="T8" s="16">
        <f>'Memoria Aporte de Asociado 16'!$I13+'Memoria Aporte de Asociado 16'!$I138</f>
        <v>0</v>
      </c>
      <c r="U8" s="16">
        <f>'Memoria Aporte de Asociado 17'!$I13+'Memoria Aporte de Asociado 17'!$I138</f>
        <v>0</v>
      </c>
      <c r="V8" s="16">
        <f>'Memoria Aporte de Asociado 18'!$I13+'Memoria Aporte de Asociado 18'!$I138</f>
        <v>0</v>
      </c>
      <c r="W8" s="7">
        <f t="shared" si="0"/>
        <v>0</v>
      </c>
    </row>
    <row r="9" spans="2:23" x14ac:dyDescent="0.2">
      <c r="B9" s="673"/>
      <c r="C9" s="17" t="str">
        <f>'Memoria Aporte FIA al Ejecutor'!C11</f>
        <v>Equipo Técnico 3: indicar nombre aquí</v>
      </c>
      <c r="D9" s="6">
        <f>'Memoria Aporte del Ejecutor'!N15+'Memoria Aporte del Ejecutor'!N138</f>
        <v>0</v>
      </c>
      <c r="E9" s="6">
        <f>'Memoria Aporte de Asociado 1'!$N15+'Memoria Aporte de Asociado 1'!$N138</f>
        <v>0</v>
      </c>
      <c r="F9" s="6">
        <f>'Memoria Aporte de Asociado 2'!$N15+'Memoria Aporte de Asociado 2'!$N138</f>
        <v>0</v>
      </c>
      <c r="G9" s="6">
        <f>'Memoria Aporte de Asociado 3'!$N15+'Memoria Aporte de Asociado 3'!$N138</f>
        <v>0</v>
      </c>
      <c r="H9" s="6">
        <f>'Memoria Aporte de Asociado 4'!$N15+'Memoria Aporte de Asociado 4'!$N138</f>
        <v>0</v>
      </c>
      <c r="I9" s="6">
        <f>'Memoria Aporte de Asociado 5'!$N15+'Memoria Aporte de Asociado 5'!$N138</f>
        <v>0</v>
      </c>
      <c r="J9" s="6">
        <f>'Memoria Aporte de Asociado 6'!$N15+'Memoria Aporte de Asociado 6'!$N138</f>
        <v>0</v>
      </c>
      <c r="K9" s="6">
        <f>'Memoria Aporte de Asociado 7'!$N15+'Memoria Aporte de Asociado 7'!$N138</f>
        <v>0</v>
      </c>
      <c r="L9" s="6">
        <f>'Memoria Aporte de Asociado 8'!$N15+'Memoria Aporte de Asociado 8'!$N138</f>
        <v>0</v>
      </c>
      <c r="M9" s="6">
        <f>'Memoria Aporte de Asociado 9'!$N15+'Memoria Aporte de Asociado 9'!$N138</f>
        <v>0</v>
      </c>
      <c r="N9" s="6">
        <f>'Memoria Aporte de Asociado 10'!$N15+'Memoria Aporte de Asociado 10'!$N138</f>
        <v>0</v>
      </c>
      <c r="O9" s="16">
        <f>'Memoria Aporte de Asociado 11'!$I14+'Memoria Aporte de Asociado 11'!$I139</f>
        <v>0</v>
      </c>
      <c r="P9" s="16">
        <f>'Memoria Aporte de Asociado 12'!$I14+'Memoria Aporte de Asociado 12'!$I139</f>
        <v>0</v>
      </c>
      <c r="Q9" s="16">
        <f>'Memoria Aporte de Asociado 13'!$I14+'Memoria Aporte de Asociado 13'!$I139</f>
        <v>0</v>
      </c>
      <c r="R9" s="16">
        <f>'Memoria Aporte de Asociado 14'!$I14+'Memoria Aporte de Asociado 14'!$I139</f>
        <v>0</v>
      </c>
      <c r="S9" s="16">
        <f>'Memoria Aporte de Asociado 15'!$I14+'Memoria Aporte de Asociado 15'!$I139</f>
        <v>0</v>
      </c>
      <c r="T9" s="16">
        <f>'Memoria Aporte de Asociado 16'!$I14+'Memoria Aporte de Asociado 16'!$I139</f>
        <v>0</v>
      </c>
      <c r="U9" s="16">
        <f>'Memoria Aporte de Asociado 17'!$I14+'Memoria Aporte de Asociado 17'!$I139</f>
        <v>0</v>
      </c>
      <c r="V9" s="16">
        <f>'Memoria Aporte de Asociado 18'!$I14+'Memoria Aporte de Asociado 18'!$I139</f>
        <v>0</v>
      </c>
      <c r="W9" s="7">
        <f t="shared" si="0"/>
        <v>0</v>
      </c>
    </row>
    <row r="10" spans="2:23" x14ac:dyDescent="0.2">
      <c r="B10" s="673"/>
      <c r="C10" s="17" t="str">
        <f>'Memoria Aporte FIA al Ejecutor'!C12</f>
        <v>Equipo Técnico 4: indicar nombre aquí</v>
      </c>
      <c r="D10" s="6">
        <f>'Memoria Aporte del Ejecutor'!N16+'Memoria Aporte del Ejecutor'!N139</f>
        <v>0</v>
      </c>
      <c r="E10" s="6">
        <f>'Memoria Aporte de Asociado 1'!$N16+'Memoria Aporte de Asociado 1'!$N139</f>
        <v>0</v>
      </c>
      <c r="F10" s="6">
        <f>'Memoria Aporte de Asociado 2'!$N16+'Memoria Aporte de Asociado 2'!$N139</f>
        <v>0</v>
      </c>
      <c r="G10" s="6">
        <f>'Memoria Aporte de Asociado 3'!$N16+'Memoria Aporte de Asociado 3'!$N139</f>
        <v>0</v>
      </c>
      <c r="H10" s="6">
        <f>'Memoria Aporte de Asociado 4'!$N16+'Memoria Aporte de Asociado 4'!$N139</f>
        <v>0</v>
      </c>
      <c r="I10" s="6">
        <f>'Memoria Aporte de Asociado 5'!$N16+'Memoria Aporte de Asociado 5'!$N139</f>
        <v>0</v>
      </c>
      <c r="J10" s="6">
        <f>'Memoria Aporte de Asociado 6'!$N16+'Memoria Aporte de Asociado 6'!$N139</f>
        <v>0</v>
      </c>
      <c r="K10" s="6">
        <f>'Memoria Aporte de Asociado 7'!$N16+'Memoria Aporte de Asociado 7'!$N139</f>
        <v>0</v>
      </c>
      <c r="L10" s="6">
        <f>'Memoria Aporte de Asociado 8'!$N16+'Memoria Aporte de Asociado 8'!$N139</f>
        <v>0</v>
      </c>
      <c r="M10" s="6">
        <f>'Memoria Aporte de Asociado 9'!$N16+'Memoria Aporte de Asociado 9'!$N139</f>
        <v>0</v>
      </c>
      <c r="N10" s="6">
        <f>'Memoria Aporte de Asociado 10'!$N16+'Memoria Aporte de Asociado 10'!$N139</f>
        <v>0</v>
      </c>
      <c r="O10" s="16">
        <f>'Memoria Aporte de Asociado 11'!$I15+'Memoria Aporte de Asociado 11'!$I140</f>
        <v>0</v>
      </c>
      <c r="P10" s="16">
        <f>'Memoria Aporte de Asociado 12'!$I15+'Memoria Aporte de Asociado 12'!$I140</f>
        <v>0</v>
      </c>
      <c r="Q10" s="16">
        <f>'Memoria Aporte de Asociado 13'!$I15+'Memoria Aporte de Asociado 13'!$I140</f>
        <v>0</v>
      </c>
      <c r="R10" s="16">
        <f>'Memoria Aporte de Asociado 14'!$I15+'Memoria Aporte de Asociado 14'!$I140</f>
        <v>0</v>
      </c>
      <c r="S10" s="16">
        <f>'Memoria Aporte de Asociado 15'!$I15+'Memoria Aporte de Asociado 15'!$I140</f>
        <v>0</v>
      </c>
      <c r="T10" s="16">
        <f>'Memoria Aporte de Asociado 16'!$I15+'Memoria Aporte de Asociado 16'!$I140</f>
        <v>0</v>
      </c>
      <c r="U10" s="16">
        <f>'Memoria Aporte de Asociado 17'!$I15+'Memoria Aporte de Asociado 17'!$I140</f>
        <v>0</v>
      </c>
      <c r="V10" s="16">
        <f>'Memoria Aporte de Asociado 18'!$I15+'Memoria Aporte de Asociado 18'!$I140</f>
        <v>0</v>
      </c>
      <c r="W10" s="7">
        <f t="shared" si="0"/>
        <v>0</v>
      </c>
    </row>
    <row r="11" spans="2:23" x14ac:dyDescent="0.2">
      <c r="B11" s="673"/>
      <c r="C11" s="17" t="str">
        <f>'Memoria Aporte FIA al Ejecutor'!C13</f>
        <v>Equipo Técnico 5: indicar nombre aquí</v>
      </c>
      <c r="D11" s="6">
        <f>'Memoria Aporte del Ejecutor'!N17+'Memoria Aporte del Ejecutor'!N140</f>
        <v>0</v>
      </c>
      <c r="E11" s="6">
        <f>'Memoria Aporte de Asociado 1'!$N17+'Memoria Aporte de Asociado 1'!$N140</f>
        <v>0</v>
      </c>
      <c r="F11" s="6">
        <f>'Memoria Aporte de Asociado 2'!$N17+'Memoria Aporte de Asociado 2'!$N140</f>
        <v>0</v>
      </c>
      <c r="G11" s="6">
        <f>'Memoria Aporte de Asociado 3'!$N17+'Memoria Aporte de Asociado 3'!$N140</f>
        <v>0</v>
      </c>
      <c r="H11" s="6">
        <f>'Memoria Aporte de Asociado 4'!$N17+'Memoria Aporte de Asociado 4'!$N140</f>
        <v>0</v>
      </c>
      <c r="I11" s="6">
        <f>'Memoria Aporte de Asociado 5'!$N17+'Memoria Aporte de Asociado 5'!$N140</f>
        <v>0</v>
      </c>
      <c r="J11" s="6">
        <f>'Memoria Aporte de Asociado 6'!$N17+'Memoria Aporte de Asociado 6'!$N140</f>
        <v>0</v>
      </c>
      <c r="K11" s="6">
        <f>'Memoria Aporte de Asociado 7'!$N17+'Memoria Aporte de Asociado 7'!$N140</f>
        <v>0</v>
      </c>
      <c r="L11" s="6">
        <f>'Memoria Aporte de Asociado 8'!$N17+'Memoria Aporte de Asociado 8'!$N140</f>
        <v>0</v>
      </c>
      <c r="M11" s="6">
        <f>'Memoria Aporte de Asociado 9'!$N17+'Memoria Aporte de Asociado 9'!$N140</f>
        <v>0</v>
      </c>
      <c r="N11" s="6">
        <f>'Memoria Aporte de Asociado 10'!$N17+'Memoria Aporte de Asociado 10'!$N140</f>
        <v>0</v>
      </c>
      <c r="O11" s="16">
        <f>'Memoria Aporte de Asociado 11'!$I16+'Memoria Aporte de Asociado 11'!$I141</f>
        <v>0</v>
      </c>
      <c r="P11" s="16">
        <f>'Memoria Aporte de Asociado 12'!$I16+'Memoria Aporte de Asociado 12'!$I141</f>
        <v>0</v>
      </c>
      <c r="Q11" s="16">
        <f>'Memoria Aporte de Asociado 13'!$I16+'Memoria Aporte de Asociado 13'!$I141</f>
        <v>0</v>
      </c>
      <c r="R11" s="16">
        <f>'Memoria Aporte de Asociado 14'!$I16+'Memoria Aporte de Asociado 14'!$I141</f>
        <v>0</v>
      </c>
      <c r="S11" s="16">
        <f>'Memoria Aporte de Asociado 15'!$I16+'Memoria Aporte de Asociado 15'!$I141</f>
        <v>0</v>
      </c>
      <c r="T11" s="16">
        <f>'Memoria Aporte de Asociado 16'!$I16+'Memoria Aporte de Asociado 16'!$I141</f>
        <v>0</v>
      </c>
      <c r="U11" s="16">
        <f>'Memoria Aporte de Asociado 17'!$I16+'Memoria Aporte de Asociado 17'!$I141</f>
        <v>0</v>
      </c>
      <c r="V11" s="16">
        <f>'Memoria Aporte de Asociado 18'!$I16+'Memoria Aporte de Asociado 18'!$I141</f>
        <v>0</v>
      </c>
      <c r="W11" s="7">
        <f t="shared" si="0"/>
        <v>0</v>
      </c>
    </row>
    <row r="12" spans="2:23" x14ac:dyDescent="0.2">
      <c r="B12" s="673"/>
      <c r="C12" s="17" t="str">
        <f>'Memoria Aporte FIA al Ejecutor'!C14</f>
        <v>Equipo Técnico 6: indicar nombre aquí</v>
      </c>
      <c r="D12" s="6">
        <f>'Memoria Aporte del Ejecutor'!N18+'Memoria Aporte del Ejecutor'!N141</f>
        <v>0</v>
      </c>
      <c r="E12" s="6">
        <f>'Memoria Aporte de Asociado 1'!$N18+'Memoria Aporte de Asociado 1'!$N141</f>
        <v>0</v>
      </c>
      <c r="F12" s="6">
        <f>'Memoria Aporte de Asociado 2'!$N18+'Memoria Aporte de Asociado 2'!$N141</f>
        <v>0</v>
      </c>
      <c r="G12" s="6">
        <f>'Memoria Aporte de Asociado 3'!$N18+'Memoria Aporte de Asociado 3'!$N141</f>
        <v>0</v>
      </c>
      <c r="H12" s="6">
        <f>'Memoria Aporte de Asociado 4'!$N18+'Memoria Aporte de Asociado 4'!$N141</f>
        <v>0</v>
      </c>
      <c r="I12" s="6">
        <f>'Memoria Aporte de Asociado 5'!$N18+'Memoria Aporte de Asociado 5'!$N141</f>
        <v>0</v>
      </c>
      <c r="J12" s="6">
        <f>'Memoria Aporte de Asociado 6'!$N18+'Memoria Aporte de Asociado 6'!$N141</f>
        <v>0</v>
      </c>
      <c r="K12" s="6">
        <f>'Memoria Aporte de Asociado 7'!$N18+'Memoria Aporte de Asociado 7'!$N141</f>
        <v>0</v>
      </c>
      <c r="L12" s="6">
        <f>'Memoria Aporte de Asociado 8'!$N18+'Memoria Aporte de Asociado 8'!$N141</f>
        <v>0</v>
      </c>
      <c r="M12" s="6">
        <f>'Memoria Aporte de Asociado 9'!$N18+'Memoria Aporte de Asociado 9'!$N141</f>
        <v>0</v>
      </c>
      <c r="N12" s="6">
        <f>'Memoria Aporte de Asociado 10'!$N18+'Memoria Aporte de Asociado 10'!$N141</f>
        <v>0</v>
      </c>
      <c r="O12" s="16">
        <f>'Memoria Aporte de Asociado 11'!$I17+'Memoria Aporte de Asociado 11'!$I142</f>
        <v>0</v>
      </c>
      <c r="P12" s="16">
        <f>'Memoria Aporte de Asociado 12'!$I17+'Memoria Aporte de Asociado 12'!$I142</f>
        <v>0</v>
      </c>
      <c r="Q12" s="16">
        <f>'Memoria Aporte de Asociado 13'!$I17+'Memoria Aporte de Asociado 13'!$I142</f>
        <v>0</v>
      </c>
      <c r="R12" s="16">
        <f>'Memoria Aporte de Asociado 14'!$I17+'Memoria Aporte de Asociado 14'!$I142</f>
        <v>0</v>
      </c>
      <c r="S12" s="16">
        <f>'Memoria Aporte de Asociado 15'!$I17+'Memoria Aporte de Asociado 15'!$I142</f>
        <v>0</v>
      </c>
      <c r="T12" s="16">
        <f>'Memoria Aporte de Asociado 16'!$I17+'Memoria Aporte de Asociado 16'!$I142</f>
        <v>0</v>
      </c>
      <c r="U12" s="16">
        <f>'Memoria Aporte de Asociado 17'!$I17+'Memoria Aporte de Asociado 17'!$I142</f>
        <v>0</v>
      </c>
      <c r="V12" s="16">
        <f>'Memoria Aporte de Asociado 18'!$I17+'Memoria Aporte de Asociado 18'!$I142</f>
        <v>0</v>
      </c>
      <c r="W12" s="7">
        <f t="shared" si="0"/>
        <v>0</v>
      </c>
    </row>
    <row r="13" spans="2:23" x14ac:dyDescent="0.2">
      <c r="B13" s="673"/>
      <c r="C13" s="17" t="str">
        <f>'Memoria Aporte FIA al Ejecutor'!C15</f>
        <v>Equipo Técnico 7: indicar nombre aquí</v>
      </c>
      <c r="D13" s="6">
        <f>'Memoria Aporte del Ejecutor'!N19+'Memoria Aporte del Ejecutor'!N142</f>
        <v>0</v>
      </c>
      <c r="E13" s="6">
        <f>'Memoria Aporte de Asociado 1'!$N19+'Memoria Aporte de Asociado 1'!$N142</f>
        <v>0</v>
      </c>
      <c r="F13" s="6">
        <f>'Memoria Aporte de Asociado 2'!$N19+'Memoria Aporte de Asociado 2'!$N142</f>
        <v>0</v>
      </c>
      <c r="G13" s="6">
        <f>'Memoria Aporte de Asociado 3'!$N19+'Memoria Aporte de Asociado 3'!$N142</f>
        <v>0</v>
      </c>
      <c r="H13" s="6">
        <f>'Memoria Aporte de Asociado 4'!$N19+'Memoria Aporte de Asociado 4'!$N142</f>
        <v>0</v>
      </c>
      <c r="I13" s="6">
        <f>'Memoria Aporte de Asociado 5'!$N19+'Memoria Aporte de Asociado 5'!$N142</f>
        <v>0</v>
      </c>
      <c r="J13" s="6">
        <f>'Memoria Aporte de Asociado 6'!$N19+'Memoria Aporte de Asociado 6'!$N142</f>
        <v>0</v>
      </c>
      <c r="K13" s="6">
        <f>'Memoria Aporte de Asociado 7'!$N19+'Memoria Aporte de Asociado 7'!$N142</f>
        <v>0</v>
      </c>
      <c r="L13" s="6">
        <f>'Memoria Aporte de Asociado 8'!$N19+'Memoria Aporte de Asociado 8'!$N142</f>
        <v>0</v>
      </c>
      <c r="M13" s="6">
        <f>'Memoria Aporte de Asociado 9'!$N19+'Memoria Aporte de Asociado 9'!$N142</f>
        <v>0</v>
      </c>
      <c r="N13" s="6">
        <f>'Memoria Aporte de Asociado 10'!$N19+'Memoria Aporte de Asociado 10'!$N142</f>
        <v>0</v>
      </c>
      <c r="O13" s="16">
        <f>'Memoria Aporte de Asociado 11'!$I18+'Memoria Aporte de Asociado 11'!$I143</f>
        <v>0</v>
      </c>
      <c r="P13" s="16">
        <f>'Memoria Aporte de Asociado 12'!$I18+'Memoria Aporte de Asociado 12'!$I143</f>
        <v>0</v>
      </c>
      <c r="Q13" s="16">
        <f>'Memoria Aporte de Asociado 13'!$I18+'Memoria Aporte de Asociado 13'!$I143</f>
        <v>0</v>
      </c>
      <c r="R13" s="16">
        <f>'Memoria Aporte de Asociado 14'!$I18+'Memoria Aporte de Asociado 14'!$I143</f>
        <v>0</v>
      </c>
      <c r="S13" s="16">
        <f>'Memoria Aporte de Asociado 15'!$I18+'Memoria Aporte de Asociado 15'!$I143</f>
        <v>0</v>
      </c>
      <c r="T13" s="16">
        <f>'Memoria Aporte de Asociado 16'!$I18+'Memoria Aporte de Asociado 16'!$I143</f>
        <v>0</v>
      </c>
      <c r="U13" s="16">
        <f>'Memoria Aporte de Asociado 17'!$I18+'Memoria Aporte de Asociado 17'!$I143</f>
        <v>0</v>
      </c>
      <c r="V13" s="16">
        <f>'Memoria Aporte de Asociado 18'!$I18+'Memoria Aporte de Asociado 18'!$I143</f>
        <v>0</v>
      </c>
      <c r="W13" s="7">
        <f t="shared" si="0"/>
        <v>0</v>
      </c>
    </row>
    <row r="14" spans="2:23" x14ac:dyDescent="0.2">
      <c r="B14" s="673"/>
      <c r="C14" s="17" t="str">
        <f>'Memoria Aporte FIA al Ejecutor'!C16</f>
        <v>Equipo Técnico 8: indicar nombre aquí</v>
      </c>
      <c r="D14" s="6">
        <f>'Memoria Aporte del Ejecutor'!N20+'Memoria Aporte del Ejecutor'!N143</f>
        <v>0</v>
      </c>
      <c r="E14" s="6">
        <f>'Memoria Aporte de Asociado 1'!$N20+'Memoria Aporte de Asociado 1'!$N143</f>
        <v>0</v>
      </c>
      <c r="F14" s="6">
        <f>'Memoria Aporte de Asociado 2'!$N20+'Memoria Aporte de Asociado 2'!$N143</f>
        <v>0</v>
      </c>
      <c r="G14" s="6">
        <f>'Memoria Aporte de Asociado 3'!$N20+'Memoria Aporte de Asociado 3'!$N143</f>
        <v>0</v>
      </c>
      <c r="H14" s="6">
        <f>'Memoria Aporte de Asociado 4'!$N20+'Memoria Aporte de Asociado 4'!$N143</f>
        <v>0</v>
      </c>
      <c r="I14" s="6">
        <f>'Memoria Aporte de Asociado 5'!$N20+'Memoria Aporte de Asociado 5'!$N143</f>
        <v>0</v>
      </c>
      <c r="J14" s="6">
        <f>'Memoria Aporte de Asociado 6'!$N20+'Memoria Aporte de Asociado 6'!$N143</f>
        <v>0</v>
      </c>
      <c r="K14" s="6">
        <f>'Memoria Aporte de Asociado 7'!$N20+'Memoria Aporte de Asociado 7'!$N143</f>
        <v>0</v>
      </c>
      <c r="L14" s="6">
        <f>'Memoria Aporte de Asociado 8'!$N20+'Memoria Aporte de Asociado 8'!$N143</f>
        <v>0</v>
      </c>
      <c r="M14" s="6">
        <f>'Memoria Aporte de Asociado 9'!$N20+'Memoria Aporte de Asociado 9'!$N143</f>
        <v>0</v>
      </c>
      <c r="N14" s="6">
        <f>'Memoria Aporte de Asociado 10'!$N20+'Memoria Aporte de Asociado 10'!$N143</f>
        <v>0</v>
      </c>
      <c r="O14" s="16">
        <f>'Memoria Aporte de Asociado 11'!$I19+'Memoria Aporte de Asociado 11'!$I144</f>
        <v>0</v>
      </c>
      <c r="P14" s="16">
        <f>'Memoria Aporte de Asociado 12'!$I19+'Memoria Aporte de Asociado 12'!$I144</f>
        <v>0</v>
      </c>
      <c r="Q14" s="16">
        <f>'Memoria Aporte de Asociado 13'!$I19+'Memoria Aporte de Asociado 13'!$I144</f>
        <v>0</v>
      </c>
      <c r="R14" s="16">
        <f>'Memoria Aporte de Asociado 14'!$I19+'Memoria Aporte de Asociado 14'!$I144</f>
        <v>0</v>
      </c>
      <c r="S14" s="16">
        <f>'Memoria Aporte de Asociado 15'!$I19+'Memoria Aporte de Asociado 15'!$I144</f>
        <v>0</v>
      </c>
      <c r="T14" s="16">
        <f>'Memoria Aporte de Asociado 16'!$I19+'Memoria Aporte de Asociado 16'!$I144</f>
        <v>0</v>
      </c>
      <c r="U14" s="16">
        <f>'Memoria Aporte de Asociado 17'!$I19+'Memoria Aporte de Asociado 17'!$I144</f>
        <v>0</v>
      </c>
      <c r="V14" s="16">
        <f>'Memoria Aporte de Asociado 18'!$I19+'Memoria Aporte de Asociado 18'!$I144</f>
        <v>0</v>
      </c>
      <c r="W14" s="7">
        <f t="shared" si="0"/>
        <v>0</v>
      </c>
    </row>
    <row r="15" spans="2:23" x14ac:dyDescent="0.2">
      <c r="B15" s="673"/>
      <c r="C15" s="17" t="str">
        <f>'Memoria Aporte FIA al Ejecutor'!C17</f>
        <v>Equipo Técnico 9: indicar nombre aquí</v>
      </c>
      <c r="D15" s="6">
        <f>'Memoria Aporte del Ejecutor'!N21+'Memoria Aporte del Ejecutor'!N144</f>
        <v>0</v>
      </c>
      <c r="E15" s="6">
        <f>'Memoria Aporte de Asociado 1'!$N21+'Memoria Aporte de Asociado 1'!$N144</f>
        <v>0</v>
      </c>
      <c r="F15" s="6">
        <f>'Memoria Aporte de Asociado 2'!$N21+'Memoria Aporte de Asociado 2'!$N144</f>
        <v>0</v>
      </c>
      <c r="G15" s="6">
        <f>'Memoria Aporte de Asociado 3'!$N21+'Memoria Aporte de Asociado 3'!$N144</f>
        <v>0</v>
      </c>
      <c r="H15" s="6">
        <f>'Memoria Aporte de Asociado 4'!$N21+'Memoria Aporte de Asociado 4'!$N144</f>
        <v>0</v>
      </c>
      <c r="I15" s="6">
        <f>'Memoria Aporte de Asociado 5'!$N21+'Memoria Aporte de Asociado 5'!$N144</f>
        <v>0</v>
      </c>
      <c r="J15" s="6">
        <f>'Memoria Aporte de Asociado 6'!$N21+'Memoria Aporte de Asociado 6'!$N144</f>
        <v>0</v>
      </c>
      <c r="K15" s="6">
        <f>'Memoria Aporte de Asociado 7'!$N21+'Memoria Aporte de Asociado 7'!$N144</f>
        <v>0</v>
      </c>
      <c r="L15" s="6">
        <f>'Memoria Aporte de Asociado 8'!$N21+'Memoria Aporte de Asociado 8'!$N144</f>
        <v>0</v>
      </c>
      <c r="M15" s="6">
        <f>'Memoria Aporte de Asociado 9'!$N21+'Memoria Aporte de Asociado 9'!$N144</f>
        <v>0</v>
      </c>
      <c r="N15" s="6">
        <f>'Memoria Aporte de Asociado 10'!$N21+'Memoria Aporte de Asociado 10'!$N144</f>
        <v>0</v>
      </c>
      <c r="O15" s="16">
        <f>'Memoria Aporte de Asociado 11'!$I20+'Memoria Aporte de Asociado 11'!$I145</f>
        <v>0</v>
      </c>
      <c r="P15" s="16">
        <f>'Memoria Aporte de Asociado 12'!$I20+'Memoria Aporte de Asociado 12'!$I145</f>
        <v>0</v>
      </c>
      <c r="Q15" s="16">
        <f>'Memoria Aporte de Asociado 13'!$I20+'Memoria Aporte de Asociado 13'!$I145</f>
        <v>0</v>
      </c>
      <c r="R15" s="16">
        <f>'Memoria Aporte de Asociado 14'!$I20+'Memoria Aporte de Asociado 14'!$I145</f>
        <v>0</v>
      </c>
      <c r="S15" s="16">
        <f>'Memoria Aporte de Asociado 15'!$I20+'Memoria Aporte de Asociado 15'!$I145</f>
        <v>0</v>
      </c>
      <c r="T15" s="16">
        <f>'Memoria Aporte de Asociado 16'!$I20+'Memoria Aporte de Asociado 16'!$I145</f>
        <v>0</v>
      </c>
      <c r="U15" s="16">
        <f>'Memoria Aporte de Asociado 17'!$I20+'Memoria Aporte de Asociado 17'!$I145</f>
        <v>0</v>
      </c>
      <c r="V15" s="16">
        <f>'Memoria Aporte de Asociado 18'!$I20+'Memoria Aporte de Asociado 18'!$I145</f>
        <v>0</v>
      </c>
      <c r="W15" s="7">
        <f t="shared" si="0"/>
        <v>0</v>
      </c>
    </row>
    <row r="16" spans="2:23" x14ac:dyDescent="0.2">
      <c r="B16" s="673"/>
      <c r="C16" s="17" t="str">
        <f>'Memoria Aporte FIA al Ejecutor'!C18</f>
        <v>Equipo Técnico 10: indicar nombre aquí</v>
      </c>
      <c r="D16" s="6">
        <f>'Memoria Aporte del Ejecutor'!N22+'Memoria Aporte del Ejecutor'!N145</f>
        <v>0</v>
      </c>
      <c r="E16" s="6">
        <f>'Memoria Aporte de Asociado 1'!$N22+'Memoria Aporte de Asociado 1'!$N145</f>
        <v>0</v>
      </c>
      <c r="F16" s="6">
        <f>'Memoria Aporte de Asociado 2'!$N22+'Memoria Aporte de Asociado 2'!$N145</f>
        <v>0</v>
      </c>
      <c r="G16" s="6">
        <f>'Memoria Aporte de Asociado 3'!$N22+'Memoria Aporte de Asociado 3'!$N145</f>
        <v>0</v>
      </c>
      <c r="H16" s="6">
        <f>'Memoria Aporte de Asociado 4'!$N22+'Memoria Aporte de Asociado 4'!$N145</f>
        <v>0</v>
      </c>
      <c r="I16" s="6">
        <f>'Memoria Aporte de Asociado 5'!$N22+'Memoria Aporte de Asociado 5'!$N145</f>
        <v>0</v>
      </c>
      <c r="J16" s="6">
        <f>'Memoria Aporte de Asociado 6'!$N22+'Memoria Aporte de Asociado 6'!$N145</f>
        <v>0</v>
      </c>
      <c r="K16" s="6">
        <f>'Memoria Aporte de Asociado 7'!$N22+'Memoria Aporte de Asociado 7'!$N145</f>
        <v>0</v>
      </c>
      <c r="L16" s="6">
        <f>'Memoria Aporte de Asociado 8'!$N22+'Memoria Aporte de Asociado 8'!$N145</f>
        <v>0</v>
      </c>
      <c r="M16" s="6">
        <f>'Memoria Aporte de Asociado 9'!$N22+'Memoria Aporte de Asociado 9'!$N145</f>
        <v>0</v>
      </c>
      <c r="N16" s="6">
        <f>'Memoria Aporte de Asociado 10'!$N22+'Memoria Aporte de Asociado 10'!$N145</f>
        <v>0</v>
      </c>
      <c r="O16" s="16">
        <f>'Memoria Aporte de Asociado 11'!$I21+'Memoria Aporte de Asociado 11'!$I146</f>
        <v>0</v>
      </c>
      <c r="P16" s="16">
        <f>'Memoria Aporte de Asociado 12'!$I21+'Memoria Aporte de Asociado 12'!$I146</f>
        <v>0</v>
      </c>
      <c r="Q16" s="16">
        <f>'Memoria Aporte de Asociado 13'!$I21+'Memoria Aporte de Asociado 13'!$I146</f>
        <v>0</v>
      </c>
      <c r="R16" s="16">
        <f>'Memoria Aporte de Asociado 14'!$I21+'Memoria Aporte de Asociado 14'!$I146</f>
        <v>0</v>
      </c>
      <c r="S16" s="16">
        <f>'Memoria Aporte de Asociado 15'!$I21+'Memoria Aporte de Asociado 15'!$I146</f>
        <v>0</v>
      </c>
      <c r="T16" s="16">
        <f>'Memoria Aporte de Asociado 16'!$I21+'Memoria Aporte de Asociado 16'!$I146</f>
        <v>0</v>
      </c>
      <c r="U16" s="16">
        <f>'Memoria Aporte de Asociado 17'!$I21+'Memoria Aporte de Asociado 17'!$I146</f>
        <v>0</v>
      </c>
      <c r="V16" s="16">
        <f>'Memoria Aporte de Asociado 18'!$I21+'Memoria Aporte de Asociado 18'!$I146</f>
        <v>0</v>
      </c>
      <c r="W16" s="7">
        <f t="shared" si="0"/>
        <v>0</v>
      </c>
    </row>
    <row r="17" spans="2:23" x14ac:dyDescent="0.2">
      <c r="B17" s="673"/>
      <c r="C17" s="17" t="str">
        <f>'Memoria Aporte FIA al Ejecutor'!C19</f>
        <v>Equipo Técnico 11: indicar nombre aquí</v>
      </c>
      <c r="D17" s="6">
        <f>'Memoria Aporte del Ejecutor'!N23+'Memoria Aporte del Ejecutor'!N146</f>
        <v>0</v>
      </c>
      <c r="E17" s="6">
        <f>'Memoria Aporte de Asociado 1'!$N23+'Memoria Aporte de Asociado 1'!$N146</f>
        <v>0</v>
      </c>
      <c r="F17" s="6">
        <f>'Memoria Aporte de Asociado 2'!$N23+'Memoria Aporte de Asociado 2'!$N146</f>
        <v>0</v>
      </c>
      <c r="G17" s="6">
        <f>'Memoria Aporte de Asociado 3'!$N23+'Memoria Aporte de Asociado 3'!$N146</f>
        <v>0</v>
      </c>
      <c r="H17" s="6">
        <f>'Memoria Aporte de Asociado 4'!$N23+'Memoria Aporte de Asociado 4'!$N146</f>
        <v>0</v>
      </c>
      <c r="I17" s="6">
        <f>'Memoria Aporte de Asociado 5'!$N23+'Memoria Aporte de Asociado 5'!$N146</f>
        <v>0</v>
      </c>
      <c r="J17" s="6">
        <f>'Memoria Aporte de Asociado 6'!$N23+'Memoria Aporte de Asociado 6'!$N146</f>
        <v>0</v>
      </c>
      <c r="K17" s="6">
        <f>'Memoria Aporte de Asociado 7'!$N23+'Memoria Aporte de Asociado 7'!$N146</f>
        <v>0</v>
      </c>
      <c r="L17" s="6">
        <f>'Memoria Aporte de Asociado 8'!$N23+'Memoria Aporte de Asociado 8'!$N146</f>
        <v>0</v>
      </c>
      <c r="M17" s="6">
        <f>'Memoria Aporte de Asociado 9'!$N23+'Memoria Aporte de Asociado 9'!$N146</f>
        <v>0</v>
      </c>
      <c r="N17" s="6">
        <f>'Memoria Aporte de Asociado 10'!$N23+'Memoria Aporte de Asociado 10'!$N146</f>
        <v>0</v>
      </c>
      <c r="O17" s="16">
        <f>'Memoria Aporte de Asociado 11'!$I22+'Memoria Aporte de Asociado 11'!$I147</f>
        <v>0</v>
      </c>
      <c r="P17" s="16">
        <f>'Memoria Aporte de Asociado 12'!$I22+'Memoria Aporte de Asociado 12'!$I147</f>
        <v>0</v>
      </c>
      <c r="Q17" s="16">
        <f>'Memoria Aporte de Asociado 13'!$I22+'Memoria Aporte de Asociado 13'!$I147</f>
        <v>0</v>
      </c>
      <c r="R17" s="16">
        <f>'Memoria Aporte de Asociado 14'!$I22+'Memoria Aporte de Asociado 14'!$I147</f>
        <v>0</v>
      </c>
      <c r="S17" s="16">
        <f>'Memoria Aporte de Asociado 15'!$I22+'Memoria Aporte de Asociado 15'!$I147</f>
        <v>0</v>
      </c>
      <c r="T17" s="16">
        <f>'Memoria Aporte de Asociado 16'!$I22+'Memoria Aporte de Asociado 16'!$I147</f>
        <v>0</v>
      </c>
      <c r="U17" s="16">
        <f>'Memoria Aporte de Asociado 17'!$I22+'Memoria Aporte de Asociado 17'!$I147</f>
        <v>0</v>
      </c>
      <c r="V17" s="16">
        <f>'Memoria Aporte de Asociado 18'!$I22+'Memoria Aporte de Asociado 18'!$I147</f>
        <v>0</v>
      </c>
      <c r="W17" s="7">
        <f t="shared" si="0"/>
        <v>0</v>
      </c>
    </row>
    <row r="18" spans="2:23" x14ac:dyDescent="0.2">
      <c r="B18" s="673"/>
      <c r="C18" s="17" t="str">
        <f>'Memoria Aporte FIA al Ejecutor'!C20</f>
        <v>Equipo Técnico 12: indicar nombre aquí</v>
      </c>
      <c r="D18" s="6">
        <f>'Memoria Aporte del Ejecutor'!N24+'Memoria Aporte del Ejecutor'!N147</f>
        <v>0</v>
      </c>
      <c r="E18" s="6">
        <f>'Memoria Aporte de Asociado 1'!$N24+'Memoria Aporte de Asociado 1'!$N147</f>
        <v>0</v>
      </c>
      <c r="F18" s="6">
        <f>'Memoria Aporte de Asociado 2'!$N24+'Memoria Aporte de Asociado 2'!$N147</f>
        <v>0</v>
      </c>
      <c r="G18" s="6">
        <f>'Memoria Aporte de Asociado 3'!$N24+'Memoria Aporte de Asociado 3'!$N147</f>
        <v>0</v>
      </c>
      <c r="H18" s="6">
        <f>'Memoria Aporte de Asociado 4'!$N24+'Memoria Aporte de Asociado 4'!$N147</f>
        <v>0</v>
      </c>
      <c r="I18" s="6">
        <f>'Memoria Aporte de Asociado 5'!$N24+'Memoria Aporte de Asociado 5'!$N147</f>
        <v>0</v>
      </c>
      <c r="J18" s="6">
        <f>'Memoria Aporte de Asociado 6'!$N24+'Memoria Aporte de Asociado 6'!$N147</f>
        <v>0</v>
      </c>
      <c r="K18" s="6">
        <f>'Memoria Aporte de Asociado 7'!$N24+'Memoria Aporte de Asociado 7'!$N147</f>
        <v>0</v>
      </c>
      <c r="L18" s="6">
        <f>'Memoria Aporte de Asociado 8'!$N24+'Memoria Aporte de Asociado 8'!$N147</f>
        <v>0</v>
      </c>
      <c r="M18" s="6">
        <f>'Memoria Aporte de Asociado 9'!$N24+'Memoria Aporte de Asociado 9'!$N147</f>
        <v>0</v>
      </c>
      <c r="N18" s="6">
        <f>'Memoria Aporte de Asociado 10'!$N24+'Memoria Aporte de Asociado 10'!$N147</f>
        <v>0</v>
      </c>
      <c r="O18" s="16">
        <f>'Memoria Aporte de Asociado 11'!$I23+'Memoria Aporte de Asociado 11'!$I148</f>
        <v>0</v>
      </c>
      <c r="P18" s="16">
        <f>'Memoria Aporte de Asociado 12'!$I23+'Memoria Aporte de Asociado 12'!$I148</f>
        <v>0</v>
      </c>
      <c r="Q18" s="16">
        <f>'Memoria Aporte de Asociado 13'!$I23+'Memoria Aporte de Asociado 13'!$I148</f>
        <v>0</v>
      </c>
      <c r="R18" s="16">
        <f>'Memoria Aporte de Asociado 14'!$I23+'Memoria Aporte de Asociado 14'!$I148</f>
        <v>0</v>
      </c>
      <c r="S18" s="16">
        <f>'Memoria Aporte de Asociado 15'!$I23+'Memoria Aporte de Asociado 15'!$I148</f>
        <v>0</v>
      </c>
      <c r="T18" s="16">
        <f>'Memoria Aporte de Asociado 16'!$I23+'Memoria Aporte de Asociado 16'!$I148</f>
        <v>0</v>
      </c>
      <c r="U18" s="16">
        <f>'Memoria Aporte de Asociado 17'!$I23+'Memoria Aporte de Asociado 17'!$I148</f>
        <v>0</v>
      </c>
      <c r="V18" s="16">
        <f>'Memoria Aporte de Asociado 18'!$I23+'Memoria Aporte de Asociado 18'!$I148</f>
        <v>0</v>
      </c>
      <c r="W18" s="7">
        <f t="shared" si="0"/>
        <v>0</v>
      </c>
    </row>
    <row r="19" spans="2:23" x14ac:dyDescent="0.2">
      <c r="B19" s="673"/>
      <c r="C19" s="17" t="str">
        <f>'Memoria Aporte FIA al Ejecutor'!C21</f>
        <v>Equipo Técnico 13: indicar nombre aquí</v>
      </c>
      <c r="D19" s="6">
        <f>'Memoria Aporte del Ejecutor'!N25+'Memoria Aporte del Ejecutor'!N148</f>
        <v>0</v>
      </c>
      <c r="E19" s="6">
        <f>'Memoria Aporte de Asociado 1'!$N25+'Memoria Aporte de Asociado 1'!$N148</f>
        <v>0</v>
      </c>
      <c r="F19" s="6">
        <f>'Memoria Aporte de Asociado 2'!$N25+'Memoria Aporte de Asociado 2'!$N148</f>
        <v>0</v>
      </c>
      <c r="G19" s="6">
        <f>'Memoria Aporte de Asociado 3'!$N25+'Memoria Aporte de Asociado 3'!$N148</f>
        <v>0</v>
      </c>
      <c r="H19" s="6">
        <f>'Memoria Aporte de Asociado 4'!$N25+'Memoria Aporte de Asociado 4'!$N148</f>
        <v>0</v>
      </c>
      <c r="I19" s="6">
        <f>'Memoria Aporte de Asociado 5'!$N25+'Memoria Aporte de Asociado 5'!$N148</f>
        <v>0</v>
      </c>
      <c r="J19" s="6">
        <f>'Memoria Aporte de Asociado 6'!$N25+'Memoria Aporte de Asociado 6'!$N148</f>
        <v>0</v>
      </c>
      <c r="K19" s="6">
        <f>'Memoria Aporte de Asociado 7'!$N25+'Memoria Aporte de Asociado 7'!$N148</f>
        <v>0</v>
      </c>
      <c r="L19" s="6">
        <f>'Memoria Aporte de Asociado 8'!$N25+'Memoria Aporte de Asociado 8'!$N148</f>
        <v>0</v>
      </c>
      <c r="M19" s="6">
        <f>'Memoria Aporte de Asociado 9'!$N25+'Memoria Aporte de Asociado 9'!$N148</f>
        <v>0</v>
      </c>
      <c r="N19" s="6">
        <f>'Memoria Aporte de Asociado 10'!$N25+'Memoria Aporte de Asociado 10'!$N148</f>
        <v>0</v>
      </c>
      <c r="O19" s="16">
        <f>'Memoria Aporte de Asociado 11'!$I24+'Memoria Aporte de Asociado 11'!$I149</f>
        <v>0</v>
      </c>
      <c r="P19" s="16">
        <f>'Memoria Aporte de Asociado 12'!$I24+'Memoria Aporte de Asociado 12'!$I149</f>
        <v>0</v>
      </c>
      <c r="Q19" s="16">
        <f>'Memoria Aporte de Asociado 13'!$I24+'Memoria Aporte de Asociado 13'!$I149</f>
        <v>0</v>
      </c>
      <c r="R19" s="16">
        <f>'Memoria Aporte de Asociado 14'!$I24+'Memoria Aporte de Asociado 14'!$I149</f>
        <v>0</v>
      </c>
      <c r="S19" s="16">
        <f>'Memoria Aporte de Asociado 15'!$I24+'Memoria Aporte de Asociado 15'!$I149</f>
        <v>0</v>
      </c>
      <c r="T19" s="16">
        <f>'Memoria Aporte de Asociado 16'!$I24+'Memoria Aporte de Asociado 16'!$I149</f>
        <v>0</v>
      </c>
      <c r="U19" s="16">
        <f>'Memoria Aporte de Asociado 17'!$I24+'Memoria Aporte de Asociado 17'!$I149</f>
        <v>0</v>
      </c>
      <c r="V19" s="16">
        <f>'Memoria Aporte de Asociado 18'!$I24+'Memoria Aporte de Asociado 18'!$I149</f>
        <v>0</v>
      </c>
      <c r="W19" s="7">
        <f t="shared" si="0"/>
        <v>0</v>
      </c>
    </row>
    <row r="20" spans="2:23" x14ac:dyDescent="0.2">
      <c r="B20" s="673"/>
      <c r="C20" s="17" t="str">
        <f>'Memoria Aporte FIA al Ejecutor'!C22</f>
        <v>Equipo Técnico 14: indicar nombre aquí</v>
      </c>
      <c r="D20" s="6">
        <f>'Memoria Aporte del Ejecutor'!N26+'Memoria Aporte del Ejecutor'!N149</f>
        <v>0</v>
      </c>
      <c r="E20" s="6">
        <f>'Memoria Aporte de Asociado 1'!$N26+'Memoria Aporte de Asociado 1'!$N149</f>
        <v>0</v>
      </c>
      <c r="F20" s="6">
        <f>'Memoria Aporte de Asociado 2'!$N26+'Memoria Aporte de Asociado 2'!$N149</f>
        <v>0</v>
      </c>
      <c r="G20" s="6">
        <f>'Memoria Aporte de Asociado 3'!$N26+'Memoria Aporte de Asociado 3'!$N149</f>
        <v>0</v>
      </c>
      <c r="H20" s="6">
        <f>'Memoria Aporte de Asociado 4'!$N26+'Memoria Aporte de Asociado 4'!$N149</f>
        <v>0</v>
      </c>
      <c r="I20" s="6">
        <f>'Memoria Aporte de Asociado 5'!$N26+'Memoria Aporte de Asociado 5'!$N149</f>
        <v>0</v>
      </c>
      <c r="J20" s="6">
        <f>'Memoria Aporte de Asociado 6'!$N26+'Memoria Aporte de Asociado 6'!$N149</f>
        <v>0</v>
      </c>
      <c r="K20" s="6">
        <f>'Memoria Aporte de Asociado 7'!$N26+'Memoria Aporte de Asociado 7'!$N149</f>
        <v>0</v>
      </c>
      <c r="L20" s="6">
        <f>'Memoria Aporte de Asociado 8'!$N26+'Memoria Aporte de Asociado 8'!$N149</f>
        <v>0</v>
      </c>
      <c r="M20" s="6">
        <f>'Memoria Aporte de Asociado 9'!$N26+'Memoria Aporte de Asociado 9'!$N149</f>
        <v>0</v>
      </c>
      <c r="N20" s="6">
        <f>'Memoria Aporte de Asociado 10'!$N26+'Memoria Aporte de Asociado 10'!$N149</f>
        <v>0</v>
      </c>
      <c r="O20" s="16">
        <f>'Memoria Aporte de Asociado 11'!$I25+'Memoria Aporte de Asociado 11'!$I150</f>
        <v>0</v>
      </c>
      <c r="P20" s="16">
        <f>'Memoria Aporte de Asociado 12'!$I25+'Memoria Aporte de Asociado 12'!$I150</f>
        <v>0</v>
      </c>
      <c r="Q20" s="16">
        <f>'Memoria Aporte de Asociado 13'!$I25+'Memoria Aporte de Asociado 13'!$I150</f>
        <v>0</v>
      </c>
      <c r="R20" s="16">
        <f>'Memoria Aporte de Asociado 14'!$I25+'Memoria Aporte de Asociado 14'!$I150</f>
        <v>0</v>
      </c>
      <c r="S20" s="16">
        <f>'Memoria Aporte de Asociado 15'!$I25+'Memoria Aporte de Asociado 15'!$I150</f>
        <v>0</v>
      </c>
      <c r="T20" s="16">
        <f>'Memoria Aporte de Asociado 16'!$I25+'Memoria Aporte de Asociado 16'!$I150</f>
        <v>0</v>
      </c>
      <c r="U20" s="16">
        <f>'Memoria Aporte de Asociado 17'!$I25+'Memoria Aporte de Asociado 17'!$I150</f>
        <v>0</v>
      </c>
      <c r="V20" s="16">
        <f>'Memoria Aporte de Asociado 18'!$I25+'Memoria Aporte de Asociado 18'!$I150</f>
        <v>0</v>
      </c>
      <c r="W20" s="7">
        <f t="shared" si="0"/>
        <v>0</v>
      </c>
    </row>
    <row r="21" spans="2:23" x14ac:dyDescent="0.2">
      <c r="B21" s="673"/>
      <c r="C21" s="17" t="str">
        <f>'Memoria Aporte FIA al Ejecutor'!C23</f>
        <v>Equipo Técnico 15: indicar nombre aquí</v>
      </c>
      <c r="D21" s="6">
        <f>'Memoria Aporte del Ejecutor'!N27+'Memoria Aporte del Ejecutor'!N150</f>
        <v>0</v>
      </c>
      <c r="E21" s="6">
        <f>'Memoria Aporte de Asociado 1'!$N27+'Memoria Aporte de Asociado 1'!$N150</f>
        <v>0</v>
      </c>
      <c r="F21" s="6">
        <f>'Memoria Aporte de Asociado 2'!$N27+'Memoria Aporte de Asociado 2'!$N150</f>
        <v>0</v>
      </c>
      <c r="G21" s="6">
        <f>'Memoria Aporte de Asociado 3'!$N27+'Memoria Aporte de Asociado 3'!$N150</f>
        <v>0</v>
      </c>
      <c r="H21" s="6">
        <f>'Memoria Aporte de Asociado 4'!$N27+'Memoria Aporte de Asociado 4'!$N150</f>
        <v>0</v>
      </c>
      <c r="I21" s="6">
        <f>'Memoria Aporte de Asociado 5'!$N27+'Memoria Aporte de Asociado 5'!$N150</f>
        <v>0</v>
      </c>
      <c r="J21" s="6">
        <f>'Memoria Aporte de Asociado 6'!$N27+'Memoria Aporte de Asociado 6'!$N150</f>
        <v>0</v>
      </c>
      <c r="K21" s="6">
        <f>'Memoria Aporte de Asociado 7'!$N27+'Memoria Aporte de Asociado 7'!$N150</f>
        <v>0</v>
      </c>
      <c r="L21" s="6">
        <f>'Memoria Aporte de Asociado 8'!$N27+'Memoria Aporte de Asociado 8'!$N150</f>
        <v>0</v>
      </c>
      <c r="M21" s="6">
        <f>'Memoria Aporte de Asociado 9'!$N27+'Memoria Aporte de Asociado 9'!$N150</f>
        <v>0</v>
      </c>
      <c r="N21" s="6">
        <f>'Memoria Aporte de Asociado 10'!$N27+'Memoria Aporte de Asociado 10'!$N150</f>
        <v>0</v>
      </c>
      <c r="O21" s="16">
        <f>'Memoria Aporte de Asociado 11'!$I26+'Memoria Aporte de Asociado 11'!$I151</f>
        <v>0</v>
      </c>
      <c r="P21" s="16">
        <f>'Memoria Aporte de Asociado 12'!$I26+'Memoria Aporte de Asociado 12'!$I151</f>
        <v>0</v>
      </c>
      <c r="Q21" s="16">
        <f>'Memoria Aporte de Asociado 13'!$I26+'Memoria Aporte de Asociado 13'!$I151</f>
        <v>0</v>
      </c>
      <c r="R21" s="16">
        <f>'Memoria Aporte de Asociado 14'!$I26+'Memoria Aporte de Asociado 14'!$I151</f>
        <v>0</v>
      </c>
      <c r="S21" s="16">
        <f>'Memoria Aporte de Asociado 15'!$I26+'Memoria Aporte de Asociado 15'!$I151</f>
        <v>0</v>
      </c>
      <c r="T21" s="16">
        <f>'Memoria Aporte de Asociado 16'!$I26+'Memoria Aporte de Asociado 16'!$I151</f>
        <v>0</v>
      </c>
      <c r="U21" s="16">
        <f>'Memoria Aporte de Asociado 17'!$I26+'Memoria Aporte de Asociado 17'!$I151</f>
        <v>0</v>
      </c>
      <c r="V21" s="16">
        <f>'Memoria Aporte de Asociado 18'!$I26+'Memoria Aporte de Asociado 18'!$I151</f>
        <v>0</v>
      </c>
      <c r="W21" s="7">
        <f t="shared" si="0"/>
        <v>0</v>
      </c>
    </row>
    <row r="22" spans="2:23" x14ac:dyDescent="0.2">
      <c r="B22" s="673"/>
      <c r="C22" s="17" t="str">
        <f>'Memoria Aporte FIA al Ejecutor'!C24</f>
        <v>Equipo Técnico 16: indicar nombre aquí</v>
      </c>
      <c r="D22" s="6">
        <f>'Memoria Aporte del Ejecutor'!N28+'Memoria Aporte del Ejecutor'!N151</f>
        <v>0</v>
      </c>
      <c r="E22" s="6">
        <f>'Memoria Aporte de Asociado 1'!$N28+'Memoria Aporte de Asociado 1'!$N151</f>
        <v>0</v>
      </c>
      <c r="F22" s="6">
        <f>'Memoria Aporte de Asociado 2'!$N28+'Memoria Aporte de Asociado 2'!$N151</f>
        <v>0</v>
      </c>
      <c r="G22" s="6">
        <f>'Memoria Aporte de Asociado 3'!$N28+'Memoria Aporte de Asociado 3'!$N151</f>
        <v>0</v>
      </c>
      <c r="H22" s="6">
        <f>'Memoria Aporte de Asociado 4'!$N28+'Memoria Aporte de Asociado 4'!$N151</f>
        <v>0</v>
      </c>
      <c r="I22" s="6">
        <f>'Memoria Aporte de Asociado 5'!$N28+'Memoria Aporte de Asociado 5'!$N151</f>
        <v>0</v>
      </c>
      <c r="J22" s="6">
        <f>'Memoria Aporte de Asociado 6'!$N28+'Memoria Aporte de Asociado 6'!$N151</f>
        <v>0</v>
      </c>
      <c r="K22" s="6">
        <f>'Memoria Aporte de Asociado 7'!$N28+'Memoria Aporte de Asociado 7'!$N151</f>
        <v>0</v>
      </c>
      <c r="L22" s="6">
        <f>'Memoria Aporte de Asociado 8'!$N28+'Memoria Aporte de Asociado 8'!$N151</f>
        <v>0</v>
      </c>
      <c r="M22" s="6">
        <f>'Memoria Aporte de Asociado 9'!$N28+'Memoria Aporte de Asociado 9'!$N151</f>
        <v>0</v>
      </c>
      <c r="N22" s="6">
        <f>'Memoria Aporte de Asociado 10'!$N28+'Memoria Aporte de Asociado 10'!$N151</f>
        <v>0</v>
      </c>
      <c r="O22" s="16">
        <f>'Memoria Aporte de Asociado 11'!$I27+'Memoria Aporte de Asociado 11'!$I152</f>
        <v>0</v>
      </c>
      <c r="P22" s="16">
        <f>'Memoria Aporte de Asociado 12'!$I27+'Memoria Aporte de Asociado 12'!$I152</f>
        <v>0</v>
      </c>
      <c r="Q22" s="16">
        <f>'Memoria Aporte de Asociado 13'!$I27+'Memoria Aporte de Asociado 13'!$I152</f>
        <v>0</v>
      </c>
      <c r="R22" s="16">
        <f>'Memoria Aporte de Asociado 14'!$I27+'Memoria Aporte de Asociado 14'!$I152</f>
        <v>0</v>
      </c>
      <c r="S22" s="16">
        <f>'Memoria Aporte de Asociado 15'!$I27+'Memoria Aporte de Asociado 15'!$I152</f>
        <v>0</v>
      </c>
      <c r="T22" s="16">
        <f>'Memoria Aporte de Asociado 16'!$I27+'Memoria Aporte de Asociado 16'!$I152</f>
        <v>0</v>
      </c>
      <c r="U22" s="16">
        <f>'Memoria Aporte de Asociado 17'!$I27+'Memoria Aporte de Asociado 17'!$I152</f>
        <v>0</v>
      </c>
      <c r="V22" s="16">
        <f>'Memoria Aporte de Asociado 18'!$I27+'Memoria Aporte de Asociado 18'!$I152</f>
        <v>0</v>
      </c>
      <c r="W22" s="7">
        <f t="shared" si="0"/>
        <v>0</v>
      </c>
    </row>
    <row r="23" spans="2:23" x14ac:dyDescent="0.2">
      <c r="B23" s="673"/>
      <c r="C23" s="17" t="str">
        <f>'Memoria Aporte FIA al Ejecutor'!C25</f>
        <v>Equipo Técnico 17: indicar nombre aquí</v>
      </c>
      <c r="D23" s="6">
        <f>'Memoria Aporte del Ejecutor'!N29+'Memoria Aporte del Ejecutor'!N152</f>
        <v>0</v>
      </c>
      <c r="E23" s="6">
        <f>'Memoria Aporte de Asociado 1'!$N29+'Memoria Aporte de Asociado 1'!$N152</f>
        <v>0</v>
      </c>
      <c r="F23" s="6">
        <f>'Memoria Aporte de Asociado 2'!$N29+'Memoria Aporte de Asociado 2'!$N152</f>
        <v>0</v>
      </c>
      <c r="G23" s="6">
        <f>'Memoria Aporte de Asociado 3'!$N29+'Memoria Aporte de Asociado 3'!$N152</f>
        <v>0</v>
      </c>
      <c r="H23" s="6">
        <f>'Memoria Aporte de Asociado 4'!$N29+'Memoria Aporte de Asociado 4'!$N152</f>
        <v>0</v>
      </c>
      <c r="I23" s="6">
        <f>'Memoria Aporte de Asociado 5'!$N29+'Memoria Aporte de Asociado 5'!$N152</f>
        <v>0</v>
      </c>
      <c r="J23" s="6">
        <f>'Memoria Aporte de Asociado 6'!$N29+'Memoria Aporte de Asociado 6'!$N152</f>
        <v>0</v>
      </c>
      <c r="K23" s="6">
        <f>'Memoria Aporte de Asociado 7'!$N29+'Memoria Aporte de Asociado 7'!$N152</f>
        <v>0</v>
      </c>
      <c r="L23" s="6">
        <f>'Memoria Aporte de Asociado 8'!$N29+'Memoria Aporte de Asociado 8'!$N152</f>
        <v>0</v>
      </c>
      <c r="M23" s="6">
        <f>'Memoria Aporte de Asociado 9'!$N29+'Memoria Aporte de Asociado 9'!$N152</f>
        <v>0</v>
      </c>
      <c r="N23" s="6">
        <f>'Memoria Aporte de Asociado 10'!$N29+'Memoria Aporte de Asociado 10'!$N152</f>
        <v>0</v>
      </c>
      <c r="O23" s="16">
        <f>'Memoria Aporte de Asociado 11'!$I28+'Memoria Aporte de Asociado 11'!$I153</f>
        <v>0</v>
      </c>
      <c r="P23" s="16">
        <f>'Memoria Aporte de Asociado 12'!$I28+'Memoria Aporte de Asociado 12'!$I153</f>
        <v>0</v>
      </c>
      <c r="Q23" s="16">
        <f>'Memoria Aporte de Asociado 13'!$I28+'Memoria Aporte de Asociado 13'!$I153</f>
        <v>0</v>
      </c>
      <c r="R23" s="16">
        <f>'Memoria Aporte de Asociado 14'!$I28+'Memoria Aporte de Asociado 14'!$I153</f>
        <v>0</v>
      </c>
      <c r="S23" s="16">
        <f>'Memoria Aporte de Asociado 15'!$I28+'Memoria Aporte de Asociado 15'!$I153</f>
        <v>0</v>
      </c>
      <c r="T23" s="16">
        <f>'Memoria Aporte de Asociado 16'!$I28+'Memoria Aporte de Asociado 16'!$I153</f>
        <v>0</v>
      </c>
      <c r="U23" s="16">
        <f>'Memoria Aporte de Asociado 17'!$I28+'Memoria Aporte de Asociado 17'!$I153</f>
        <v>0</v>
      </c>
      <c r="V23" s="16">
        <f>'Memoria Aporte de Asociado 18'!$I28+'Memoria Aporte de Asociado 18'!$I153</f>
        <v>0</v>
      </c>
      <c r="W23" s="7">
        <f t="shared" si="0"/>
        <v>0</v>
      </c>
    </row>
    <row r="24" spans="2:23" x14ac:dyDescent="0.2">
      <c r="B24" s="673"/>
      <c r="C24" s="17" t="str">
        <f>'Memoria Aporte FIA al Ejecutor'!C26</f>
        <v>Equipo Técnico 18: indicar nombre aquí</v>
      </c>
      <c r="D24" s="6">
        <f>'Memoria Aporte del Ejecutor'!N30+'Memoria Aporte del Ejecutor'!N153</f>
        <v>0</v>
      </c>
      <c r="E24" s="6">
        <f>'Memoria Aporte de Asociado 1'!$N30+'Memoria Aporte de Asociado 1'!$N153</f>
        <v>0</v>
      </c>
      <c r="F24" s="6">
        <f>'Memoria Aporte de Asociado 2'!$N30+'Memoria Aporte de Asociado 2'!$N153</f>
        <v>0</v>
      </c>
      <c r="G24" s="6">
        <f>'Memoria Aporte de Asociado 3'!$N30+'Memoria Aporte de Asociado 3'!$N153</f>
        <v>0</v>
      </c>
      <c r="H24" s="6">
        <f>'Memoria Aporte de Asociado 4'!$N30+'Memoria Aporte de Asociado 4'!$N153</f>
        <v>0</v>
      </c>
      <c r="I24" s="6">
        <f>'Memoria Aporte de Asociado 5'!$N30+'Memoria Aporte de Asociado 5'!$N153</f>
        <v>0</v>
      </c>
      <c r="J24" s="6">
        <f>'Memoria Aporte de Asociado 6'!$N30+'Memoria Aporte de Asociado 6'!$N153</f>
        <v>0</v>
      </c>
      <c r="K24" s="6">
        <f>'Memoria Aporte de Asociado 7'!$N30+'Memoria Aporte de Asociado 7'!$N153</f>
        <v>0</v>
      </c>
      <c r="L24" s="6">
        <f>'Memoria Aporte de Asociado 8'!$N30+'Memoria Aporte de Asociado 8'!$N153</f>
        <v>0</v>
      </c>
      <c r="M24" s="6">
        <f>'Memoria Aporte de Asociado 9'!$N30+'Memoria Aporte de Asociado 9'!$N153</f>
        <v>0</v>
      </c>
      <c r="N24" s="6">
        <f>'Memoria Aporte de Asociado 10'!$N30+'Memoria Aporte de Asociado 10'!$N153</f>
        <v>0</v>
      </c>
      <c r="O24" s="16">
        <f>'Memoria Aporte de Asociado 11'!$I29+'Memoria Aporte de Asociado 11'!$I154</f>
        <v>0</v>
      </c>
      <c r="P24" s="16">
        <f>'Memoria Aporte de Asociado 12'!$I29+'Memoria Aporte de Asociado 12'!$I154</f>
        <v>0</v>
      </c>
      <c r="Q24" s="16">
        <f>'Memoria Aporte de Asociado 13'!$I29+'Memoria Aporte de Asociado 13'!$I154</f>
        <v>0</v>
      </c>
      <c r="R24" s="16">
        <f>'Memoria Aporte de Asociado 14'!$I29+'Memoria Aporte de Asociado 14'!$I154</f>
        <v>0</v>
      </c>
      <c r="S24" s="16">
        <f>'Memoria Aporte de Asociado 15'!$I29+'Memoria Aporte de Asociado 15'!$I154</f>
        <v>0</v>
      </c>
      <c r="T24" s="16">
        <f>'Memoria Aporte de Asociado 16'!$I29+'Memoria Aporte de Asociado 16'!$I154</f>
        <v>0</v>
      </c>
      <c r="U24" s="16">
        <f>'Memoria Aporte de Asociado 17'!$I29+'Memoria Aporte de Asociado 17'!$I154</f>
        <v>0</v>
      </c>
      <c r="V24" s="16">
        <f>'Memoria Aporte de Asociado 18'!$I29+'Memoria Aporte de Asociado 18'!$I154</f>
        <v>0</v>
      </c>
      <c r="W24" s="7">
        <f t="shared" si="0"/>
        <v>0</v>
      </c>
    </row>
    <row r="25" spans="2:23" x14ac:dyDescent="0.2">
      <c r="B25" s="673"/>
      <c r="C25" s="17" t="str">
        <f>'Memoria Aporte FIA al Ejecutor'!C27</f>
        <v>Equipo Técnico 19: indicar nombre aquí</v>
      </c>
      <c r="D25" s="6">
        <f>'Memoria Aporte del Ejecutor'!N31+'Memoria Aporte del Ejecutor'!N154</f>
        <v>0</v>
      </c>
      <c r="E25" s="6">
        <f>'Memoria Aporte de Asociado 1'!$N31+'Memoria Aporte de Asociado 1'!$N154</f>
        <v>0</v>
      </c>
      <c r="F25" s="6">
        <f>'Memoria Aporte de Asociado 2'!$N31+'Memoria Aporte de Asociado 2'!$N154</f>
        <v>0</v>
      </c>
      <c r="G25" s="6">
        <f>'Memoria Aporte de Asociado 3'!$N31+'Memoria Aporte de Asociado 3'!$N154</f>
        <v>0</v>
      </c>
      <c r="H25" s="6">
        <f>'Memoria Aporte de Asociado 4'!$N31+'Memoria Aporte de Asociado 4'!$N154</f>
        <v>0</v>
      </c>
      <c r="I25" s="6">
        <f>'Memoria Aporte de Asociado 5'!$N31+'Memoria Aporte de Asociado 5'!$N154</f>
        <v>0</v>
      </c>
      <c r="J25" s="6">
        <f>'Memoria Aporte de Asociado 6'!$N31+'Memoria Aporte de Asociado 6'!$N154</f>
        <v>0</v>
      </c>
      <c r="K25" s="6">
        <f>'Memoria Aporte de Asociado 7'!$N31+'Memoria Aporte de Asociado 7'!$N154</f>
        <v>0</v>
      </c>
      <c r="L25" s="6">
        <f>'Memoria Aporte de Asociado 8'!$N31+'Memoria Aporte de Asociado 8'!$N154</f>
        <v>0</v>
      </c>
      <c r="M25" s="6">
        <f>'Memoria Aporte de Asociado 9'!$N31+'Memoria Aporte de Asociado 9'!$N154</f>
        <v>0</v>
      </c>
      <c r="N25" s="6">
        <f>'Memoria Aporte de Asociado 10'!$N31+'Memoria Aporte de Asociado 10'!$N154</f>
        <v>0</v>
      </c>
      <c r="O25" s="16">
        <f>'Memoria Aporte de Asociado 11'!$I30+'Memoria Aporte de Asociado 11'!$I155</f>
        <v>0</v>
      </c>
      <c r="P25" s="16">
        <f>'Memoria Aporte de Asociado 12'!$I30+'Memoria Aporte de Asociado 12'!$I155</f>
        <v>0</v>
      </c>
      <c r="Q25" s="16">
        <f>'Memoria Aporte de Asociado 13'!$I30+'Memoria Aporte de Asociado 13'!$I155</f>
        <v>0</v>
      </c>
      <c r="R25" s="16">
        <f>'Memoria Aporte de Asociado 14'!$I30+'Memoria Aporte de Asociado 14'!$I155</f>
        <v>0</v>
      </c>
      <c r="S25" s="16">
        <f>'Memoria Aporte de Asociado 15'!$I30+'Memoria Aporte de Asociado 15'!$I155</f>
        <v>0</v>
      </c>
      <c r="T25" s="16">
        <f>'Memoria Aporte de Asociado 16'!$I30+'Memoria Aporte de Asociado 16'!$I155</f>
        <v>0</v>
      </c>
      <c r="U25" s="16">
        <f>'Memoria Aporte de Asociado 17'!$I30+'Memoria Aporte de Asociado 17'!$I155</f>
        <v>0</v>
      </c>
      <c r="V25" s="16">
        <f>'Memoria Aporte de Asociado 18'!$I30+'Memoria Aporte de Asociado 18'!$I155</f>
        <v>0</v>
      </c>
      <c r="W25" s="7">
        <f t="shared" si="0"/>
        <v>0</v>
      </c>
    </row>
    <row r="26" spans="2:23" x14ac:dyDescent="0.2">
      <c r="B26" s="673"/>
      <c r="C26" s="17" t="str">
        <f>'Memoria Aporte FIA al Ejecutor'!C28</f>
        <v>Equipo Técnico 20: indicar nombre aquí</v>
      </c>
      <c r="D26" s="6">
        <f>'Memoria Aporte del Ejecutor'!N32+'Memoria Aporte del Ejecutor'!N155</f>
        <v>0</v>
      </c>
      <c r="E26" s="6">
        <f>'Memoria Aporte de Asociado 1'!$N32+'Memoria Aporte de Asociado 1'!$N155</f>
        <v>0</v>
      </c>
      <c r="F26" s="6">
        <f>'Memoria Aporte de Asociado 2'!$N32+'Memoria Aporte de Asociado 2'!$N155</f>
        <v>0</v>
      </c>
      <c r="G26" s="6">
        <f>'Memoria Aporte de Asociado 3'!$N32+'Memoria Aporte de Asociado 3'!$N155</f>
        <v>0</v>
      </c>
      <c r="H26" s="6">
        <f>'Memoria Aporte de Asociado 4'!$N32+'Memoria Aporte de Asociado 4'!$N155</f>
        <v>0</v>
      </c>
      <c r="I26" s="6">
        <f>'Memoria Aporte de Asociado 5'!$N32+'Memoria Aporte de Asociado 5'!$N155</f>
        <v>0</v>
      </c>
      <c r="J26" s="6">
        <f>'Memoria Aporte de Asociado 6'!$N32+'Memoria Aporte de Asociado 6'!$N155</f>
        <v>0</v>
      </c>
      <c r="K26" s="6">
        <f>'Memoria Aporte de Asociado 7'!$N32+'Memoria Aporte de Asociado 7'!$N155</f>
        <v>0</v>
      </c>
      <c r="L26" s="6">
        <f>'Memoria Aporte de Asociado 8'!$N32+'Memoria Aporte de Asociado 8'!$N155</f>
        <v>0</v>
      </c>
      <c r="M26" s="6">
        <f>'Memoria Aporte de Asociado 9'!$N32+'Memoria Aporte de Asociado 9'!$N155</f>
        <v>0</v>
      </c>
      <c r="N26" s="6">
        <f>'Memoria Aporte de Asociado 10'!$N32+'Memoria Aporte de Asociado 10'!$N155</f>
        <v>0</v>
      </c>
      <c r="O26" s="16">
        <f>'Memoria Aporte de Asociado 11'!$I31+'Memoria Aporte de Asociado 11'!$I156</f>
        <v>0</v>
      </c>
      <c r="P26" s="16">
        <f>'Memoria Aporte de Asociado 12'!$I31+'Memoria Aporte de Asociado 12'!$I156</f>
        <v>0</v>
      </c>
      <c r="Q26" s="16">
        <f>'Memoria Aporte de Asociado 13'!$I31+'Memoria Aporte de Asociado 13'!$I156</f>
        <v>0</v>
      </c>
      <c r="R26" s="16">
        <f>'Memoria Aporte de Asociado 14'!$I31+'Memoria Aporte de Asociado 14'!$I156</f>
        <v>0</v>
      </c>
      <c r="S26" s="16">
        <f>'Memoria Aporte de Asociado 15'!$I31+'Memoria Aporte de Asociado 15'!$I156</f>
        <v>0</v>
      </c>
      <c r="T26" s="16">
        <f>'Memoria Aporte de Asociado 16'!$I31+'Memoria Aporte de Asociado 16'!$I156</f>
        <v>0</v>
      </c>
      <c r="U26" s="16">
        <f>'Memoria Aporte de Asociado 17'!$I31+'Memoria Aporte de Asociado 17'!$I156</f>
        <v>0</v>
      </c>
      <c r="V26" s="16">
        <f>'Memoria Aporte de Asociado 18'!$I31+'Memoria Aporte de Asociado 18'!$I156</f>
        <v>0</v>
      </c>
      <c r="W26" s="7">
        <f t="shared" si="0"/>
        <v>0</v>
      </c>
    </row>
    <row r="27" spans="2:23" x14ac:dyDescent="0.2">
      <c r="B27" s="673"/>
      <c r="C27" s="176" t="s">
        <v>114</v>
      </c>
      <c r="D27" s="6">
        <f>'Memoria Aporte del Ejecutor'!N33+'Memoria Aporte del Ejecutor'!N156</f>
        <v>0</v>
      </c>
      <c r="E27" s="6">
        <f>'Memoria Aporte de Asociado 1'!$N33+'Memoria Aporte de Asociado 1'!$N156</f>
        <v>0</v>
      </c>
      <c r="F27" s="6">
        <f>'Memoria Aporte de Asociado 2'!$N33+'Memoria Aporte de Asociado 2'!$N156</f>
        <v>0</v>
      </c>
      <c r="G27" s="6">
        <f>'Memoria Aporte de Asociado 3'!$N33+'Memoria Aporte de Asociado 3'!$N156</f>
        <v>0</v>
      </c>
      <c r="H27" s="6">
        <f>'Memoria Aporte de Asociado 4'!$N33+'Memoria Aporte de Asociado 4'!$N156</f>
        <v>0</v>
      </c>
      <c r="I27" s="6">
        <f>'Memoria Aporte de Asociado 5'!$N33+'Memoria Aporte de Asociado 5'!$N156</f>
        <v>0</v>
      </c>
      <c r="J27" s="6">
        <f>'Memoria Aporte de Asociado 6'!$N33+'Memoria Aporte de Asociado 6'!$N156</f>
        <v>0</v>
      </c>
      <c r="K27" s="6">
        <f>'Memoria Aporte de Asociado 7'!$N33+'Memoria Aporte de Asociado 7'!$N156</f>
        <v>0</v>
      </c>
      <c r="L27" s="6">
        <f>'Memoria Aporte de Asociado 8'!$N33+'Memoria Aporte de Asociado 8'!$N156</f>
        <v>0</v>
      </c>
      <c r="M27" s="6">
        <f>'Memoria Aporte de Asociado 9'!$N33+'Memoria Aporte de Asociado 9'!$N156</f>
        <v>0</v>
      </c>
      <c r="N27" s="6">
        <f>'Memoria Aporte de Asociado 10'!$N33+'Memoria Aporte de Asociado 10'!$N156</f>
        <v>0</v>
      </c>
      <c r="O27" s="16">
        <f>'Memoria Aporte de Asociado 11'!$I32+'Memoria Aporte de Asociado 11'!$I157</f>
        <v>0</v>
      </c>
      <c r="P27" s="16">
        <f>'Memoria Aporte de Asociado 12'!$I32+'Memoria Aporte de Asociado 12'!$I157</f>
        <v>0</v>
      </c>
      <c r="Q27" s="16">
        <f>'Memoria Aporte de Asociado 13'!$I32+'Memoria Aporte de Asociado 13'!$I157</f>
        <v>0</v>
      </c>
      <c r="R27" s="16">
        <f>'Memoria Aporte de Asociado 14'!$I32+'Memoria Aporte de Asociado 14'!$I157</f>
        <v>0</v>
      </c>
      <c r="S27" s="16">
        <f>'Memoria Aporte de Asociado 15'!$I32+'Memoria Aporte de Asociado 15'!$I157</f>
        <v>0</v>
      </c>
      <c r="T27" s="16">
        <f>'Memoria Aporte de Asociado 16'!$I32+'Memoria Aporte de Asociado 16'!$I157</f>
        <v>0</v>
      </c>
      <c r="U27" s="16">
        <f>'Memoria Aporte de Asociado 17'!$I32+'Memoria Aporte de Asociado 17'!$I157</f>
        <v>0</v>
      </c>
      <c r="V27" s="16">
        <f>'Memoria Aporte de Asociado 18'!$I32+'Memoria Aporte de Asociado 18'!$I157</f>
        <v>0</v>
      </c>
      <c r="W27" s="7">
        <f t="shared" si="0"/>
        <v>0</v>
      </c>
    </row>
    <row r="28" spans="2:23" x14ac:dyDescent="0.2">
      <c r="B28" s="673"/>
      <c r="C28" s="17" t="s">
        <v>3</v>
      </c>
      <c r="D28" s="6">
        <f>'Memoria Aporte del Ejecutor'!N38+'Memoria Aporte del Ejecutor'!N161</f>
        <v>0</v>
      </c>
      <c r="E28" s="16">
        <f>'Memoria Aporte de Asociado 1'!$N$38+'Memoria Aporte de Asociado 1'!$N$161</f>
        <v>0</v>
      </c>
      <c r="F28" s="16">
        <f>'Memoria Aporte de Asociado 2'!$N$38+'Memoria Aporte de Asociado 2'!$N$161</f>
        <v>0</v>
      </c>
      <c r="G28" s="16">
        <f>'Memoria Aporte de Asociado 3'!$N$38+'Memoria Aporte de Asociado 3'!$N$161</f>
        <v>0</v>
      </c>
      <c r="H28" s="16">
        <f>'Memoria Aporte de Asociado 4'!$N$38+'Memoria Aporte de Asociado 4'!$N$161</f>
        <v>0</v>
      </c>
      <c r="I28" s="16">
        <f>'Memoria Aporte de Asociado 5'!$N$38+'Memoria Aporte de Asociado 5'!$N$161</f>
        <v>0</v>
      </c>
      <c r="J28" s="16">
        <f>'Memoria Aporte de Asociado 6'!$N$38+'Memoria Aporte de Asociado 6'!$N$161</f>
        <v>0</v>
      </c>
      <c r="K28" s="16">
        <f>'Memoria Aporte de Asociado 7'!$N$38+'Memoria Aporte de Asociado 7'!$N$161</f>
        <v>0</v>
      </c>
      <c r="L28" s="16">
        <f>'Memoria Aporte de Asociado 8'!$N$38+'Memoria Aporte de Asociado 8'!$N$161</f>
        <v>0</v>
      </c>
      <c r="M28" s="16">
        <f>'Memoria Aporte de Asociado 9'!$N$38+'Memoria Aporte de Asociado 9'!$N$161</f>
        <v>0</v>
      </c>
      <c r="N28" s="16">
        <f>'Memoria Aporte de Asociado 10'!$N$38+'Memoria Aporte de Asociado 10'!$N$161</f>
        <v>0</v>
      </c>
      <c r="O28" s="16">
        <f>'Memoria Aporte de Asociado 11'!$I$37+'Memoria Aporte de Asociado 11'!$I$162</f>
        <v>0</v>
      </c>
      <c r="P28" s="16">
        <f>'Memoria Aporte de Asociado 12'!$I$37+'Memoria Aporte de Asociado 12'!$I$162</f>
        <v>0</v>
      </c>
      <c r="Q28" s="16">
        <f>'Memoria Aporte de Asociado 13'!$I$37+'Memoria Aporte de Asociado 13'!$I$162</f>
        <v>0</v>
      </c>
      <c r="R28" s="16">
        <f>'Memoria Aporte de Asociado 14'!$I$37+'Memoria Aporte de Asociado 14'!$I$162</f>
        <v>0</v>
      </c>
      <c r="S28" s="16">
        <f>'Memoria Aporte de Asociado 15'!$I$37+'Memoria Aporte de Asociado 15'!$I$162</f>
        <v>0</v>
      </c>
      <c r="T28" s="16">
        <f>'Memoria Aporte de Asociado 16'!$I$37+'Memoria Aporte de Asociado 16'!$I$162</f>
        <v>0</v>
      </c>
      <c r="U28" s="16">
        <f>'Memoria Aporte de Asociado 17'!$I$37+'Memoria Aporte de Asociado 17'!$I$162</f>
        <v>0</v>
      </c>
      <c r="V28" s="16">
        <f>'Memoria Aporte de Asociado 18'!$I$37+'Memoria Aporte de Asociado 18'!$I$162</f>
        <v>0</v>
      </c>
      <c r="W28" s="7">
        <f t="shared" si="0"/>
        <v>0</v>
      </c>
    </row>
    <row r="29" spans="2:23" x14ac:dyDescent="0.2">
      <c r="B29" s="674"/>
      <c r="C29" s="17" t="s">
        <v>27</v>
      </c>
      <c r="D29" s="6">
        <f>'Memoria Aporte del Ejecutor'!N43+'Memoria Aporte del Ejecutor'!N166</f>
        <v>0</v>
      </c>
      <c r="E29" s="16">
        <f>'Memoria Aporte de Asociado 1'!$N$43+'Memoria Aporte de Asociado 1'!$N$166</f>
        <v>0</v>
      </c>
      <c r="F29" s="16">
        <f>'Memoria Aporte de Asociado 2'!$N$43+'Memoria Aporte de Asociado 2'!$N$166</f>
        <v>0</v>
      </c>
      <c r="G29" s="16">
        <f>'Memoria Aporte de Asociado 3'!$N$43+'Memoria Aporte de Asociado 3'!$N$166</f>
        <v>0</v>
      </c>
      <c r="H29" s="16">
        <f>'Memoria Aporte de Asociado 4'!$N$43+'Memoria Aporte de Asociado 4'!$N$166</f>
        <v>0</v>
      </c>
      <c r="I29" s="16">
        <f>'Memoria Aporte de Asociado 5'!$N$43+'Memoria Aporte de Asociado 5'!$N$166</f>
        <v>0</v>
      </c>
      <c r="J29" s="16">
        <f>'Memoria Aporte de Asociado 6'!$N$43+'Memoria Aporte de Asociado 6'!$N$166</f>
        <v>0</v>
      </c>
      <c r="K29" s="16">
        <f>'Memoria Aporte de Asociado 7'!$N$43+'Memoria Aporte de Asociado 7'!$N$166</f>
        <v>0</v>
      </c>
      <c r="L29" s="16">
        <f>'Memoria Aporte de Asociado 8'!$N$43+'Memoria Aporte de Asociado 8'!$N$166</f>
        <v>0</v>
      </c>
      <c r="M29" s="16">
        <f>'Memoria Aporte de Asociado 9'!$N$43+'Memoria Aporte de Asociado 9'!$N$166</f>
        <v>0</v>
      </c>
      <c r="N29" s="16">
        <f>'Memoria Aporte de Asociado 10'!$N$43+'Memoria Aporte de Asociado 10'!$N$166</f>
        <v>0</v>
      </c>
      <c r="O29" s="16">
        <f>'Memoria Aporte de Asociado 11'!$I$42+'Memoria Aporte de Asociado 11'!$I$167</f>
        <v>0</v>
      </c>
      <c r="P29" s="16">
        <f>'Memoria Aporte de Asociado 12'!$I$42+'Memoria Aporte de Asociado 12'!$I$167</f>
        <v>0</v>
      </c>
      <c r="Q29" s="16">
        <f>'Memoria Aporte de Asociado 13'!$I$42+'Memoria Aporte de Asociado 13'!$I$167</f>
        <v>0</v>
      </c>
      <c r="R29" s="16">
        <f>'Memoria Aporte de Asociado 14'!$I$42+'Memoria Aporte de Asociado 14'!$I$167</f>
        <v>0</v>
      </c>
      <c r="S29" s="16">
        <f>'Memoria Aporte de Asociado 15'!$I$42+'Memoria Aporte de Asociado 15'!$I$167</f>
        <v>0</v>
      </c>
      <c r="T29" s="16">
        <f>'Memoria Aporte de Asociado 16'!$I$42+'Memoria Aporte de Asociado 16'!$I$167</f>
        <v>0</v>
      </c>
      <c r="U29" s="16">
        <f>'Memoria Aporte de Asociado 17'!$I$42+'Memoria Aporte de Asociado 17'!$I$167</f>
        <v>0</v>
      </c>
      <c r="V29" s="16">
        <f>'Memoria Aporte de Asociado 18'!$I$42+'Memoria Aporte de Asociado 18'!$I$167</f>
        <v>0</v>
      </c>
      <c r="W29" s="7">
        <f t="shared" si="0"/>
        <v>0</v>
      </c>
    </row>
    <row r="30" spans="2:23" x14ac:dyDescent="0.2">
      <c r="B30" s="675" t="s">
        <v>28</v>
      </c>
      <c r="C30" s="676"/>
      <c r="D30" s="6">
        <f>'Memoria Aporte del Ejecutor'!N65+'Memoria Aporte del Ejecutor'!N188</f>
        <v>0</v>
      </c>
      <c r="E30" s="16">
        <f>'Memoria Aporte de Asociado 1'!$N$65+'Memoria Aporte de Asociado 1'!$N$188</f>
        <v>0</v>
      </c>
      <c r="F30" s="16">
        <f>'Memoria Aporte de Asociado 2'!$N$65+'Memoria Aporte de Asociado 2'!$N$188</f>
        <v>0</v>
      </c>
      <c r="G30" s="16">
        <f>'Memoria Aporte de Asociado 3'!$N$65+'Memoria Aporte de Asociado 3'!$N$188</f>
        <v>0</v>
      </c>
      <c r="H30" s="16">
        <f>'Memoria Aporte de Asociado 4'!$N$65+'Memoria Aporte de Asociado 4'!$N$188</f>
        <v>0</v>
      </c>
      <c r="I30" s="16">
        <f>'Memoria Aporte de Asociado 5'!$N$65+'Memoria Aporte de Asociado 5'!$N$188</f>
        <v>0</v>
      </c>
      <c r="J30" s="16">
        <f>'Memoria Aporte de Asociado 6'!$N$65+'Memoria Aporte de Asociado 6'!$N$188</f>
        <v>0</v>
      </c>
      <c r="K30" s="16">
        <f>'Memoria Aporte de Asociado 7'!$N$65+'Memoria Aporte de Asociado 7'!$N$188</f>
        <v>0</v>
      </c>
      <c r="L30" s="16">
        <f>'Memoria Aporte de Asociado 8'!$N$65+'Memoria Aporte de Asociado 8'!$N$188</f>
        <v>0</v>
      </c>
      <c r="M30" s="16">
        <f>'Memoria Aporte de Asociado 9'!$N$65+'Memoria Aporte de Asociado 9'!$N$188</f>
        <v>0</v>
      </c>
      <c r="N30" s="16">
        <f>'Memoria Aporte de Asociado 10'!$N$65+'Memoria Aporte de Asociado 10'!$N$188</f>
        <v>0</v>
      </c>
      <c r="O30" s="16">
        <f>'Memoria Aporte de Asociado 11'!$I$64+'Memoria Aporte de Asociado 11'!$I$189</f>
        <v>0</v>
      </c>
      <c r="P30" s="16">
        <f>'Memoria Aporte de Asociado 12'!$I$64+'Memoria Aporte de Asociado 12'!$I$189</f>
        <v>0</v>
      </c>
      <c r="Q30" s="16">
        <f>'Memoria Aporte de Asociado 13'!$I$64+'Memoria Aporte de Asociado 13'!$I$189</f>
        <v>0</v>
      </c>
      <c r="R30" s="16">
        <f>'Memoria Aporte de Asociado 14'!$I$64+'Memoria Aporte de Asociado 14'!$I$189</f>
        <v>0</v>
      </c>
      <c r="S30" s="16">
        <f>'Memoria Aporte de Asociado 15'!$I$64+'Memoria Aporte de Asociado 15'!$I$189</f>
        <v>0</v>
      </c>
      <c r="T30" s="16">
        <f>'Memoria Aporte de Asociado 16'!$I$64+'Memoria Aporte de Asociado 16'!$I$189</f>
        <v>0</v>
      </c>
      <c r="U30" s="16">
        <f>'Memoria Aporte de Asociado 17'!$I$64+'Memoria Aporte de Asociado 17'!$I$189</f>
        <v>0</v>
      </c>
      <c r="V30" s="16">
        <f>'Memoria Aporte de Asociado 18'!$I$64+'Memoria Aporte de Asociado 18'!$I$189</f>
        <v>0</v>
      </c>
      <c r="W30" s="7">
        <f t="shared" si="0"/>
        <v>0</v>
      </c>
    </row>
    <row r="31" spans="2:23" x14ac:dyDescent="0.2">
      <c r="B31" s="675" t="s">
        <v>29</v>
      </c>
      <c r="C31" s="676"/>
      <c r="D31" s="6">
        <f>'Memoria Aporte del Ejecutor'!N71+'Memoria Aporte del Ejecutor'!N194</f>
        <v>0</v>
      </c>
      <c r="E31" s="16">
        <f>'Memoria Aporte de Asociado 1'!$N$71+'Memoria Aporte de Asociado 1'!$N$194</f>
        <v>0</v>
      </c>
      <c r="F31" s="16">
        <f>'Memoria Aporte de Asociado 2'!$N$71+'Memoria Aporte de Asociado 2'!$N$194</f>
        <v>0</v>
      </c>
      <c r="G31" s="16">
        <f>'Memoria Aporte de Asociado 3'!$N$71+'Memoria Aporte de Asociado 3'!$N$194</f>
        <v>0</v>
      </c>
      <c r="H31" s="16">
        <f>'Memoria Aporte de Asociado 4'!$N$71+'Memoria Aporte de Asociado 4'!$N$194</f>
        <v>0</v>
      </c>
      <c r="I31" s="16">
        <f>'Memoria Aporte de Asociado 5'!$N$71+'Memoria Aporte de Asociado 5'!$N$194</f>
        <v>0</v>
      </c>
      <c r="J31" s="16">
        <f>'Memoria Aporte de Asociado 6'!$N$71+'Memoria Aporte de Asociado 6'!$N$194</f>
        <v>0</v>
      </c>
      <c r="K31" s="16">
        <f>'Memoria Aporte de Asociado 7'!$N$71+'Memoria Aporte de Asociado 7'!$N$194</f>
        <v>0</v>
      </c>
      <c r="L31" s="16">
        <f>'Memoria Aporte de Asociado 8'!$N$71+'Memoria Aporte de Asociado 8'!$N$194</f>
        <v>0</v>
      </c>
      <c r="M31" s="16">
        <f>'Memoria Aporte de Asociado 9'!$N$71+'Memoria Aporte de Asociado 9'!$N$194</f>
        <v>0</v>
      </c>
      <c r="N31" s="16">
        <f>'Memoria Aporte de Asociado 10'!$N$71+'Memoria Aporte de Asociado 10'!$N$194</f>
        <v>0</v>
      </c>
      <c r="O31" s="16">
        <f>'Memoria Aporte de Asociado 11'!$I$70+'Memoria Aporte de Asociado 11'!$I$195</f>
        <v>0</v>
      </c>
      <c r="P31" s="16">
        <f>'Memoria Aporte de Asociado 12'!$I$70+'Memoria Aporte de Asociado 12'!$I$195</f>
        <v>0</v>
      </c>
      <c r="Q31" s="16">
        <f>'Memoria Aporte de Asociado 13'!$I$70+'Memoria Aporte de Asociado 13'!$I$195</f>
        <v>0</v>
      </c>
      <c r="R31" s="16">
        <f>'Memoria Aporte de Asociado 14'!$I$70+'Memoria Aporte de Asociado 14'!$I$195</f>
        <v>0</v>
      </c>
      <c r="S31" s="16">
        <f>'Memoria Aporte de Asociado 15'!$I$70+'Memoria Aporte de Asociado 15'!$I$195</f>
        <v>0</v>
      </c>
      <c r="T31" s="16">
        <f>'Memoria Aporte de Asociado 16'!$I$70+'Memoria Aporte de Asociado 16'!$I$195</f>
        <v>0</v>
      </c>
      <c r="U31" s="16">
        <f>'Memoria Aporte de Asociado 17'!$I$70+'Memoria Aporte de Asociado 17'!$I$195</f>
        <v>0</v>
      </c>
      <c r="V31" s="16">
        <f>'Memoria Aporte de Asociado 18'!$I$70+'Memoria Aporte de Asociado 18'!$I$195</f>
        <v>0</v>
      </c>
      <c r="W31" s="7">
        <f t="shared" si="0"/>
        <v>0</v>
      </c>
    </row>
    <row r="32" spans="2:23" x14ac:dyDescent="0.2">
      <c r="B32" s="675" t="s">
        <v>30</v>
      </c>
      <c r="C32" s="676"/>
      <c r="D32" s="3">
        <f>'Memoria Aporte del Ejecutor'!N79+'Memoria Aporte del Ejecutor'!N202</f>
        <v>0</v>
      </c>
      <c r="E32" s="16">
        <f>'Memoria Aporte de Asociado 1'!$N$79+'Memoria Aporte de Asociado 1'!$N$202</f>
        <v>0</v>
      </c>
      <c r="F32" s="16">
        <f>'Memoria Aporte de Asociado 2'!$N$79+'Memoria Aporte de Asociado 2'!$N$202</f>
        <v>0</v>
      </c>
      <c r="G32" s="16">
        <f>'Memoria Aporte de Asociado 3'!$N$79+'Memoria Aporte de Asociado 3'!$N$202</f>
        <v>0</v>
      </c>
      <c r="H32" s="16">
        <f>'Memoria Aporte de Asociado 4'!$N$79+'Memoria Aporte de Asociado 4'!$N$202</f>
        <v>0</v>
      </c>
      <c r="I32" s="16">
        <f>'Memoria Aporte de Asociado 5'!$N$79+'Memoria Aporte de Asociado 5'!$N$202</f>
        <v>0</v>
      </c>
      <c r="J32" s="16">
        <f>'Memoria Aporte de Asociado 6'!$N$79+'Memoria Aporte de Asociado 6'!$N$202</f>
        <v>0</v>
      </c>
      <c r="K32" s="16">
        <f>'Memoria Aporte de Asociado 7'!$N$79+'Memoria Aporte de Asociado 7'!$N$202</f>
        <v>0</v>
      </c>
      <c r="L32" s="16">
        <f>'Memoria Aporte de Asociado 8'!$N$79+'Memoria Aporte de Asociado 8'!$N$202</f>
        <v>0</v>
      </c>
      <c r="M32" s="16">
        <f>'Memoria Aporte de Asociado 9'!$N$79+'Memoria Aporte de Asociado 9'!$N$202</f>
        <v>0</v>
      </c>
      <c r="N32" s="16">
        <f>'Memoria Aporte de Asociado 10'!$N$79+'Memoria Aporte de Asociado 10'!$N$202</f>
        <v>0</v>
      </c>
      <c r="O32" s="16">
        <f>'Memoria Aporte de Asociado 11'!$I$78+'Memoria Aporte de Asociado 11'!$I$203</f>
        <v>0</v>
      </c>
      <c r="P32" s="16">
        <f>'Memoria Aporte de Asociado 12'!$I$78+'Memoria Aporte de Asociado 12'!$I$203</f>
        <v>0</v>
      </c>
      <c r="Q32" s="16">
        <f>'Memoria Aporte de Asociado 13'!$I$78+'Memoria Aporte de Asociado 13'!$I$203</f>
        <v>0</v>
      </c>
      <c r="R32" s="16">
        <f>'Memoria Aporte de Asociado 14'!$I$78+'Memoria Aporte de Asociado 14'!$I$203</f>
        <v>0</v>
      </c>
      <c r="S32" s="16">
        <f>'Memoria Aporte de Asociado 15'!$I$78+'Memoria Aporte de Asociado 15'!$I$203</f>
        <v>0</v>
      </c>
      <c r="T32" s="16">
        <f>'Memoria Aporte de Asociado 16'!$I$78+'Memoria Aporte de Asociado 16'!$I$203</f>
        <v>0</v>
      </c>
      <c r="U32" s="16">
        <f>'Memoria Aporte de Asociado 17'!$I$78+'Memoria Aporte de Asociado 17'!$I$203</f>
        <v>0</v>
      </c>
      <c r="V32" s="16">
        <f>'Memoria Aporte de Asociado 18'!$I$78+'Memoria Aporte de Asociado 18'!$I$203</f>
        <v>0</v>
      </c>
      <c r="W32" s="7">
        <f t="shared" si="0"/>
        <v>0</v>
      </c>
    </row>
    <row r="33" spans="2:23" x14ac:dyDescent="0.2">
      <c r="B33" s="675" t="s">
        <v>31</v>
      </c>
      <c r="C33" s="676"/>
      <c r="D33" s="6">
        <f>'Memoria Aporte del Ejecutor'!N89+'Memoria Aporte del Ejecutor'!N212</f>
        <v>0</v>
      </c>
      <c r="E33" s="16">
        <f>'Memoria Aporte de Asociado 1'!$N$89+'Memoria Aporte de Asociado 1'!$N$212</f>
        <v>0</v>
      </c>
      <c r="F33" s="16">
        <f>'Memoria Aporte de Asociado 2'!$N$89+'Memoria Aporte de Asociado 2'!$N$212</f>
        <v>0</v>
      </c>
      <c r="G33" s="16">
        <f>'Memoria Aporte de Asociado 3'!$N$89+'Memoria Aporte de Asociado 3'!$N$212</f>
        <v>0</v>
      </c>
      <c r="H33" s="16">
        <f>'Memoria Aporte de Asociado 4'!$N$89+'Memoria Aporte de Asociado 4'!$N$212</f>
        <v>0</v>
      </c>
      <c r="I33" s="16">
        <f>'Memoria Aporte de Asociado 5'!$N$89+'Memoria Aporte de Asociado 5'!$N$212</f>
        <v>0</v>
      </c>
      <c r="J33" s="16">
        <f>'Memoria Aporte de Asociado 6'!$N$89+'Memoria Aporte de Asociado 6'!$N$212</f>
        <v>0</v>
      </c>
      <c r="K33" s="16">
        <f>'Memoria Aporte de Asociado 7'!$N$89+'Memoria Aporte de Asociado 7'!$N$212</f>
        <v>0</v>
      </c>
      <c r="L33" s="16">
        <f>'Memoria Aporte de Asociado 8'!$N$89+'Memoria Aporte de Asociado 8'!$N$212</f>
        <v>0</v>
      </c>
      <c r="M33" s="16">
        <f>'Memoria Aporte de Asociado 9'!$N$89+'Memoria Aporte de Asociado 9'!$N$212</f>
        <v>0</v>
      </c>
      <c r="N33" s="16">
        <f>'Memoria Aporte de Asociado 10'!$N$89+'Memoria Aporte de Asociado 10'!$N$212</f>
        <v>0</v>
      </c>
      <c r="O33" s="16">
        <f>'Memoria Aporte de Asociado 11'!$I$88+'Memoria Aporte de Asociado 11'!$I$213</f>
        <v>0</v>
      </c>
      <c r="P33" s="16">
        <f>'Memoria Aporte de Asociado 12'!$I$88+'Memoria Aporte de Asociado 12'!$I$213</f>
        <v>0</v>
      </c>
      <c r="Q33" s="16">
        <f>'Memoria Aporte de Asociado 13'!$I$88+'Memoria Aporte de Asociado 13'!$I$213</f>
        <v>0</v>
      </c>
      <c r="R33" s="16">
        <f>'Memoria Aporte de Asociado 14'!$I$88+'Memoria Aporte de Asociado 14'!$I$213</f>
        <v>0</v>
      </c>
      <c r="S33" s="16">
        <f>'Memoria Aporte de Asociado 15'!$I$88+'Memoria Aporte de Asociado 15'!$I$213</f>
        <v>0</v>
      </c>
      <c r="T33" s="16">
        <f>'Memoria Aporte de Asociado 16'!$I$88+'Memoria Aporte de Asociado 16'!$I$213</f>
        <v>0</v>
      </c>
      <c r="U33" s="16">
        <f>'Memoria Aporte de Asociado 17'!$I$88+'Memoria Aporte de Asociado 17'!$I$213</f>
        <v>0</v>
      </c>
      <c r="V33" s="16">
        <f>'Memoria Aporte de Asociado 18'!$I$88+'Memoria Aporte de Asociado 18'!$I$213</f>
        <v>0</v>
      </c>
      <c r="W33" s="7">
        <f t="shared" si="0"/>
        <v>0</v>
      </c>
    </row>
    <row r="34" spans="2:23" x14ac:dyDescent="0.2">
      <c r="B34" s="675" t="s">
        <v>32</v>
      </c>
      <c r="C34" s="676"/>
      <c r="D34" s="6">
        <f>'Memoria Aporte del Ejecutor'!N97+'Memoria Aporte del Ejecutor'!N220</f>
        <v>0</v>
      </c>
      <c r="E34" s="16">
        <f>'Memoria Aporte de Asociado 1'!$N$97+'Memoria Aporte de Asociado 1'!$N$220</f>
        <v>0</v>
      </c>
      <c r="F34" s="16">
        <f>'Memoria Aporte de Asociado 2'!$N$97+'Memoria Aporte de Asociado 2'!$N$220</f>
        <v>0</v>
      </c>
      <c r="G34" s="16">
        <f>'Memoria Aporte de Asociado 3'!$N$97+'Memoria Aporte de Asociado 3'!$N$220</f>
        <v>0</v>
      </c>
      <c r="H34" s="16">
        <f>'Memoria Aporte de Asociado 4'!$N$97+'Memoria Aporte de Asociado 4'!$N$220</f>
        <v>0</v>
      </c>
      <c r="I34" s="16">
        <f>'Memoria Aporte de Asociado 5'!$N$97+'Memoria Aporte de Asociado 5'!$N$220</f>
        <v>0</v>
      </c>
      <c r="J34" s="16">
        <f>'Memoria Aporte de Asociado 6'!$N$97+'Memoria Aporte de Asociado 6'!$N$220</f>
        <v>0</v>
      </c>
      <c r="K34" s="16">
        <f>'Memoria Aporte de Asociado 7'!$N$97+'Memoria Aporte de Asociado 7'!$N$220</f>
        <v>0</v>
      </c>
      <c r="L34" s="16">
        <f>'Memoria Aporte de Asociado 8'!$N$97+'Memoria Aporte de Asociado 8'!$N$220</f>
        <v>0</v>
      </c>
      <c r="M34" s="16">
        <f>'Memoria Aporte de Asociado 9'!$N$97+'Memoria Aporte de Asociado 9'!$N$220</f>
        <v>0</v>
      </c>
      <c r="N34" s="16">
        <f>'Memoria Aporte de Asociado 10'!$N$97+'Memoria Aporte de Asociado 10'!$N$220</f>
        <v>0</v>
      </c>
      <c r="O34" s="16">
        <f>'Memoria Aporte de Asociado 11'!$I$96+'Memoria Aporte de Asociado 11'!$I$221</f>
        <v>0</v>
      </c>
      <c r="P34" s="16">
        <f>'Memoria Aporte de Asociado 12'!$I$96+'Memoria Aporte de Asociado 12'!$I$221</f>
        <v>0</v>
      </c>
      <c r="Q34" s="16">
        <f>'Memoria Aporte de Asociado 13'!$I$96+'Memoria Aporte de Asociado 13'!$I$221</f>
        <v>0</v>
      </c>
      <c r="R34" s="16">
        <f>'Memoria Aporte de Asociado 14'!$I$96+'Memoria Aporte de Asociado 14'!$I$221</f>
        <v>0</v>
      </c>
      <c r="S34" s="16">
        <f>'Memoria Aporte de Asociado 15'!$I$96+'Memoria Aporte de Asociado 15'!$I$221</f>
        <v>0</v>
      </c>
      <c r="T34" s="16">
        <f>'Memoria Aporte de Asociado 16'!$I$96+'Memoria Aporte de Asociado 16'!$I$221</f>
        <v>0</v>
      </c>
      <c r="U34" s="16">
        <f>'Memoria Aporte de Asociado 17'!$I$96+'Memoria Aporte de Asociado 17'!$I$221</f>
        <v>0</v>
      </c>
      <c r="V34" s="16">
        <f>'Memoria Aporte de Asociado 18'!$I$96+'Memoria Aporte de Asociado 18'!$I$221</f>
        <v>0</v>
      </c>
      <c r="W34" s="7">
        <f t="shared" si="0"/>
        <v>0</v>
      </c>
    </row>
    <row r="35" spans="2:23" x14ac:dyDescent="0.2">
      <c r="B35" s="677" t="s">
        <v>33</v>
      </c>
      <c r="C35" s="678"/>
      <c r="D35" s="6">
        <f>'Memoria Aporte del Ejecutor'!N105+'Memoria Aporte del Ejecutor'!N228</f>
        <v>0</v>
      </c>
      <c r="E35" s="16">
        <f>'Memoria Aporte de Asociado 1'!$N$105+'Memoria Aporte de Asociado 1'!$N$228</f>
        <v>0</v>
      </c>
      <c r="F35" s="16">
        <f>'Memoria Aporte de Asociado 2'!$N$105+'Memoria Aporte de Asociado 2'!$N$228</f>
        <v>0</v>
      </c>
      <c r="G35" s="16">
        <f>'Memoria Aporte de Asociado 3'!$N$105+'Memoria Aporte de Asociado 3'!$N$228</f>
        <v>0</v>
      </c>
      <c r="H35" s="16">
        <f>'Memoria Aporte de Asociado 4'!$N$105+'Memoria Aporte de Asociado 4'!$N$228</f>
        <v>0</v>
      </c>
      <c r="I35" s="16">
        <f>'Memoria Aporte de Asociado 5'!$N$105+'Memoria Aporte de Asociado 5'!$N$228</f>
        <v>0</v>
      </c>
      <c r="J35" s="16">
        <f>'Memoria Aporte de Asociado 6'!$N$105+'Memoria Aporte de Asociado 6'!$N$228</f>
        <v>0</v>
      </c>
      <c r="K35" s="16">
        <f>'Memoria Aporte de Asociado 7'!$N$105+'Memoria Aporte de Asociado 7'!$N$228</f>
        <v>0</v>
      </c>
      <c r="L35" s="16">
        <f>'Memoria Aporte de Asociado 8'!$N$105+'Memoria Aporte de Asociado 8'!$N$228</f>
        <v>0</v>
      </c>
      <c r="M35" s="16">
        <f>'Memoria Aporte de Asociado 9'!$N$105+'Memoria Aporte de Asociado 9'!$N$228</f>
        <v>0</v>
      </c>
      <c r="N35" s="16">
        <f>'Memoria Aporte de Asociado 10'!$N$105+'Memoria Aporte de Asociado 10'!$N$228</f>
        <v>0</v>
      </c>
      <c r="O35" s="16">
        <f>'Memoria Aporte de Asociado 11'!$I$104+'Memoria Aporte de Asociado 11'!$I$229</f>
        <v>0</v>
      </c>
      <c r="P35" s="16">
        <f>'Memoria Aporte de Asociado 12'!$I$104+'Memoria Aporte de Asociado 12'!$I$229</f>
        <v>0</v>
      </c>
      <c r="Q35" s="16">
        <f>'Memoria Aporte de Asociado 13'!$I$104+'Memoria Aporte de Asociado 13'!$I$229</f>
        <v>0</v>
      </c>
      <c r="R35" s="16">
        <f>'Memoria Aporte de Asociado 14'!$I$104+'Memoria Aporte de Asociado 14'!$I$229</f>
        <v>0</v>
      </c>
      <c r="S35" s="16">
        <f>'Memoria Aporte de Asociado 15'!$I$104+'Memoria Aporte de Asociado 15'!$I$229</f>
        <v>0</v>
      </c>
      <c r="T35" s="16">
        <f>'Memoria Aporte de Asociado 16'!$I$104+'Memoria Aporte de Asociado 16'!$I$229</f>
        <v>0</v>
      </c>
      <c r="U35" s="16">
        <f>'Memoria Aporte de Asociado 17'!$I$104+'Memoria Aporte de Asociado 17'!$I$229</f>
        <v>0</v>
      </c>
      <c r="V35" s="16">
        <f>'Memoria Aporte de Asociado 18'!$I$104+'Memoria Aporte de Asociado 18'!$I$229</f>
        <v>0</v>
      </c>
      <c r="W35" s="7">
        <f t="shared" si="0"/>
        <v>0</v>
      </c>
    </row>
    <row r="36" spans="2:23" x14ac:dyDescent="0.2">
      <c r="B36" s="677" t="s">
        <v>34</v>
      </c>
      <c r="C36" s="678"/>
      <c r="D36" s="6">
        <f>'Memoria Aporte del Ejecutor'!N110+'Memoria Aporte del Ejecutor'!N233</f>
        <v>0</v>
      </c>
      <c r="E36" s="16">
        <f>'Memoria Aporte de Asociado 1'!$N$110+'Memoria Aporte de Asociado 1'!$N$233</f>
        <v>0</v>
      </c>
      <c r="F36" s="16">
        <f>'Memoria Aporte de Asociado 2'!$N$110+'Memoria Aporte de Asociado 2'!$N$233</f>
        <v>0</v>
      </c>
      <c r="G36" s="16">
        <f>'Memoria Aporte de Asociado 3'!$N$110+'Memoria Aporte de Asociado 3'!$N$233</f>
        <v>0</v>
      </c>
      <c r="H36" s="16">
        <f>'Memoria Aporte de Asociado 4'!$N$110+'Memoria Aporte de Asociado 4'!$N$233</f>
        <v>0</v>
      </c>
      <c r="I36" s="16">
        <f>'Memoria Aporte de Asociado 5'!$N$110+'Memoria Aporte de Asociado 5'!$N$233</f>
        <v>0</v>
      </c>
      <c r="J36" s="16">
        <f>'Memoria Aporte de Asociado 6'!$N$110+'Memoria Aporte de Asociado 6'!$N$233</f>
        <v>0</v>
      </c>
      <c r="K36" s="16">
        <f>'Memoria Aporte de Asociado 7'!$N$110+'Memoria Aporte de Asociado 7'!$N$233</f>
        <v>0</v>
      </c>
      <c r="L36" s="16">
        <f>'Memoria Aporte de Asociado 8'!$N$110+'Memoria Aporte de Asociado 8'!$N$233</f>
        <v>0</v>
      </c>
      <c r="M36" s="16">
        <f>'Memoria Aporte de Asociado 9'!$N$110+'Memoria Aporte de Asociado 9'!$N$233</f>
        <v>0</v>
      </c>
      <c r="N36" s="16">
        <f>'Memoria Aporte de Asociado 10'!$N$110+'Memoria Aporte de Asociado 10'!$N$233</f>
        <v>0</v>
      </c>
      <c r="O36" s="16">
        <f>'Memoria Aporte de Asociado 11'!$I$109+'Memoria Aporte de Asociado 11'!$I$234</f>
        <v>0</v>
      </c>
      <c r="P36" s="16">
        <f>'Memoria Aporte de Asociado 12'!$I$109+'Memoria Aporte de Asociado 12'!$I$234</f>
        <v>0</v>
      </c>
      <c r="Q36" s="16">
        <f>'Memoria Aporte de Asociado 13'!$I$109+'Memoria Aporte de Asociado 13'!$I$234</f>
        <v>0</v>
      </c>
      <c r="R36" s="16">
        <f>'Memoria Aporte de Asociado 14'!$I$109+'Memoria Aporte de Asociado 14'!$I$234</f>
        <v>0</v>
      </c>
      <c r="S36" s="16">
        <f>'Memoria Aporte de Asociado 15'!$I$109+'Memoria Aporte de Asociado 15'!$I$234</f>
        <v>0</v>
      </c>
      <c r="T36" s="16">
        <f>'Memoria Aporte de Asociado 16'!$I$109+'Memoria Aporte de Asociado 16'!$I$234</f>
        <v>0</v>
      </c>
      <c r="U36" s="16">
        <f>'Memoria Aporte de Asociado 17'!$I$109+'Memoria Aporte de Asociado 17'!$I$234</f>
        <v>0</v>
      </c>
      <c r="V36" s="16">
        <f>'Memoria Aporte de Asociado 18'!$I$109+'Memoria Aporte de Asociado 18'!$I$234</f>
        <v>0</v>
      </c>
      <c r="W36" s="7">
        <f t="shared" si="0"/>
        <v>0</v>
      </c>
    </row>
    <row r="37" spans="2:23" x14ac:dyDescent="0.2">
      <c r="B37" s="677" t="s">
        <v>35</v>
      </c>
      <c r="C37" s="678"/>
      <c r="D37" s="6">
        <f>'Memoria Aporte del Ejecutor'!N119+'Memoria Aporte del Ejecutor'!N242</f>
        <v>0</v>
      </c>
      <c r="E37" s="16">
        <f>'Memoria Aporte de Asociado 1'!$N$119+'Memoria Aporte de Asociado 1'!$N$242</f>
        <v>0</v>
      </c>
      <c r="F37" s="16">
        <f>'Memoria Aporte de Asociado 2'!$N$119+'Memoria Aporte de Asociado 2'!$N$242</f>
        <v>0</v>
      </c>
      <c r="G37" s="16">
        <f>'Memoria Aporte de Asociado 3'!$N$119+'Memoria Aporte de Asociado 3'!$N$242</f>
        <v>0</v>
      </c>
      <c r="H37" s="16">
        <f>'Memoria Aporte de Asociado 4'!$N$119+'Memoria Aporte de Asociado 4'!$N$242</f>
        <v>0</v>
      </c>
      <c r="I37" s="16">
        <f>'Memoria Aporte de Asociado 5'!$N$119+'Memoria Aporte de Asociado 5'!$N$242</f>
        <v>0</v>
      </c>
      <c r="J37" s="16">
        <f>'Memoria Aporte de Asociado 6'!$N$119+'Memoria Aporte de Asociado 6'!$N$242</f>
        <v>0</v>
      </c>
      <c r="K37" s="16">
        <f>'Memoria Aporte de Asociado 7'!$N$119+'Memoria Aporte de Asociado 7'!$N$242</f>
        <v>0</v>
      </c>
      <c r="L37" s="16">
        <f>'Memoria Aporte de Asociado 8'!$N$119+'Memoria Aporte de Asociado 8'!$N$242</f>
        <v>0</v>
      </c>
      <c r="M37" s="16">
        <f>'Memoria Aporte de Asociado 9'!$N$119+'Memoria Aporte de Asociado 9'!$N$242</f>
        <v>0</v>
      </c>
      <c r="N37" s="16">
        <f>'Memoria Aporte de Asociado 10'!$N$119+'Memoria Aporte de Asociado 10'!$N$242</f>
        <v>0</v>
      </c>
      <c r="O37" s="16">
        <f>'Memoria Aporte de Asociado 11'!$I$118+'Memoria Aporte de Asociado 11'!$I$243</f>
        <v>0</v>
      </c>
      <c r="P37" s="16">
        <f>'Memoria Aporte de Asociado 12'!$I$118+'Memoria Aporte de Asociado 12'!$I$243</f>
        <v>0</v>
      </c>
      <c r="Q37" s="16">
        <f>'Memoria Aporte de Asociado 13'!$I$118+'Memoria Aporte de Asociado 13'!$I$243</f>
        <v>0</v>
      </c>
      <c r="R37" s="16">
        <f>'Memoria Aporte de Asociado 14'!$I$118+'Memoria Aporte de Asociado 14'!$I$243</f>
        <v>0</v>
      </c>
      <c r="S37" s="16">
        <f>'Memoria Aporte de Asociado 15'!$I$118+'Memoria Aporte de Asociado 15'!$I$243</f>
        <v>0</v>
      </c>
      <c r="T37" s="16">
        <f>'Memoria Aporte de Asociado 16'!$I$118+'Memoria Aporte de Asociado 16'!$I$243</f>
        <v>0</v>
      </c>
      <c r="U37" s="16">
        <f>'Memoria Aporte de Asociado 17'!$I$118+'Memoria Aporte de Asociado 17'!$I$243</f>
        <v>0</v>
      </c>
      <c r="V37" s="16">
        <f>'Memoria Aporte de Asociado 18'!$I$118+'Memoria Aporte de Asociado 18'!$I$243</f>
        <v>0</v>
      </c>
      <c r="W37" s="7">
        <f t="shared" si="0"/>
        <v>0</v>
      </c>
    </row>
    <row r="38" spans="2:23" x14ac:dyDescent="0.2">
      <c r="B38" s="677" t="s">
        <v>36</v>
      </c>
      <c r="C38" s="678"/>
      <c r="D38" s="6">
        <f>'Memoria Aporte del Ejecutor'!N122+'Memoria Aporte del Ejecutor'!N245</f>
        <v>0</v>
      </c>
      <c r="E38" s="16">
        <f>'Memoria Aporte de Asociado 1'!$N$122+'Memoria Aporte de Asociado 1'!$N$245</f>
        <v>0</v>
      </c>
      <c r="F38" s="16">
        <f>'Memoria Aporte de Asociado 2'!$N$122+'Memoria Aporte de Asociado 2'!$N$245</f>
        <v>0</v>
      </c>
      <c r="G38" s="16">
        <f>'Memoria Aporte de Asociado 3'!$N$122+'Memoria Aporte de Asociado 3'!$N$245</f>
        <v>0</v>
      </c>
      <c r="H38" s="16">
        <f>'Memoria Aporte de Asociado 4'!$N$122+'Memoria Aporte de Asociado 4'!$N$245</f>
        <v>0</v>
      </c>
      <c r="I38" s="16">
        <f>'Memoria Aporte de Asociado 5'!$N$122+'Memoria Aporte de Asociado 5'!$N$245</f>
        <v>0</v>
      </c>
      <c r="J38" s="16">
        <f>'Memoria Aporte de Asociado 6'!$N$122+'Memoria Aporte de Asociado 6'!$N$245</f>
        <v>0</v>
      </c>
      <c r="K38" s="16">
        <f>'Memoria Aporte de Asociado 7'!$N$122+'Memoria Aporte de Asociado 7'!$N$245</f>
        <v>0</v>
      </c>
      <c r="L38" s="16">
        <f>'Memoria Aporte de Asociado 8'!$N$122+'Memoria Aporte de Asociado 8'!$N$245</f>
        <v>0</v>
      </c>
      <c r="M38" s="16">
        <f>'Memoria Aporte de Asociado 9'!$N$122+'Memoria Aporte de Asociado 9'!$N$245</f>
        <v>0</v>
      </c>
      <c r="N38" s="16">
        <f>'Memoria Aporte de Asociado 10'!$N$122+'Memoria Aporte de Asociado 10'!$N$245</f>
        <v>0</v>
      </c>
      <c r="O38" s="16">
        <f>'Memoria Aporte de Asociado 11'!$I$121+'Memoria Aporte de Asociado 11'!$I$246</f>
        <v>0</v>
      </c>
      <c r="P38" s="16">
        <f>'Memoria Aporte de Asociado 12'!$I$121+'Memoria Aporte de Asociado 12'!$I$246</f>
        <v>0</v>
      </c>
      <c r="Q38" s="16">
        <f>'Memoria Aporte de Asociado 13'!$I$121+'Memoria Aporte de Asociado 13'!$I$246</f>
        <v>0</v>
      </c>
      <c r="R38" s="16">
        <f>'Memoria Aporte de Asociado 14'!$I$121+'Memoria Aporte de Asociado 14'!$I$246</f>
        <v>0</v>
      </c>
      <c r="S38" s="16">
        <f>'Memoria Aporte de Asociado 15'!$I$121+'Memoria Aporte de Asociado 15'!$I$246</f>
        <v>0</v>
      </c>
      <c r="T38" s="16">
        <f>'Memoria Aporte de Asociado 16'!$I$121+'Memoria Aporte de Asociado 16'!$I$246</f>
        <v>0</v>
      </c>
      <c r="U38" s="16">
        <f>'Memoria Aporte de Asociado 17'!$I$121+'Memoria Aporte de Asociado 17'!$I$246</f>
        <v>0</v>
      </c>
      <c r="V38" s="16">
        <f>'Memoria Aporte de Asociado 18'!$I$121+'Memoria Aporte de Asociado 18'!$I$246</f>
        <v>0</v>
      </c>
      <c r="W38" s="7">
        <f t="shared" si="0"/>
        <v>0</v>
      </c>
    </row>
    <row r="39" spans="2:23" x14ac:dyDescent="0.2">
      <c r="B39" s="677" t="s">
        <v>37</v>
      </c>
      <c r="C39" s="678"/>
      <c r="D39" s="6">
        <f>'Memoria Aporte del Ejecutor'!N125+'Memoria Aporte del Ejecutor'!N248</f>
        <v>0</v>
      </c>
      <c r="E39" s="16">
        <f>'Memoria Aporte de Asociado 1'!$N$125+'Memoria Aporte de Asociado 1'!$N$248</f>
        <v>0</v>
      </c>
      <c r="F39" s="16">
        <f>'Memoria Aporte de Asociado 2'!$N$125+'Memoria Aporte de Asociado 2'!$N$248</f>
        <v>0</v>
      </c>
      <c r="G39" s="16">
        <f>'Memoria Aporte de Asociado 3'!$N$125+'Memoria Aporte de Asociado 3'!$N$248</f>
        <v>0</v>
      </c>
      <c r="H39" s="16">
        <f>'Memoria Aporte de Asociado 4'!$N$125+'Memoria Aporte de Asociado 4'!$N$248</f>
        <v>0</v>
      </c>
      <c r="I39" s="16">
        <f>'Memoria Aporte de Asociado 5'!$N$125+'Memoria Aporte de Asociado 5'!$N$248</f>
        <v>0</v>
      </c>
      <c r="J39" s="16">
        <f>'Memoria Aporte de Asociado 6'!$N$125+'Memoria Aporte de Asociado 6'!$N$248</f>
        <v>0</v>
      </c>
      <c r="K39" s="16">
        <f>'Memoria Aporte de Asociado 7'!$N$125+'Memoria Aporte de Asociado 7'!$N$248</f>
        <v>0</v>
      </c>
      <c r="L39" s="16">
        <f>'Memoria Aporte de Asociado 8'!$N$125+'Memoria Aporte de Asociado 8'!$N$248</f>
        <v>0</v>
      </c>
      <c r="M39" s="16">
        <f>'Memoria Aporte de Asociado 9'!$N$125+'Memoria Aporte de Asociado 9'!$N$248</f>
        <v>0</v>
      </c>
      <c r="N39" s="16">
        <f>'Memoria Aporte de Asociado 10'!$N$125+'Memoria Aporte de Asociado 10'!$N$248</f>
        <v>0</v>
      </c>
      <c r="O39" s="16">
        <f>'Memoria Aporte de Asociado 11'!$I$124+'Memoria Aporte de Asociado 11'!$I$249</f>
        <v>0</v>
      </c>
      <c r="P39" s="16">
        <f>'Memoria Aporte de Asociado 12'!$I$124+'Memoria Aporte de Asociado 12'!$I$249</f>
        <v>0</v>
      </c>
      <c r="Q39" s="16">
        <f>'Memoria Aporte de Asociado 13'!$I$124+'Memoria Aporte de Asociado 13'!$I$249</f>
        <v>0</v>
      </c>
      <c r="R39" s="16">
        <f>'Memoria Aporte de Asociado 14'!$I$124+'Memoria Aporte de Asociado 14'!$I$249</f>
        <v>0</v>
      </c>
      <c r="S39" s="16">
        <f>'Memoria Aporte de Asociado 15'!$I$124+'Memoria Aporte de Asociado 15'!$I$249</f>
        <v>0</v>
      </c>
      <c r="T39" s="16">
        <f>'Memoria Aporte de Asociado 16'!$I$124+'Memoria Aporte de Asociado 16'!$I$249</f>
        <v>0</v>
      </c>
      <c r="U39" s="16">
        <f>'Memoria Aporte de Asociado 17'!$I$124+'Memoria Aporte de Asociado 17'!$I$249</f>
        <v>0</v>
      </c>
      <c r="V39" s="16">
        <f>'Memoria Aporte de Asociado 18'!$I$124+'Memoria Aporte de Asociado 18'!$I$249</f>
        <v>0</v>
      </c>
      <c r="W39" s="7">
        <f t="shared" si="0"/>
        <v>0</v>
      </c>
    </row>
    <row r="40" spans="2:23" x14ac:dyDescent="0.2">
      <c r="B40" s="679" t="s">
        <v>24</v>
      </c>
      <c r="C40" s="679"/>
      <c r="D40" s="31">
        <f>SUM(D5:D39)</f>
        <v>0</v>
      </c>
      <c r="E40" s="31">
        <f t="shared" ref="E40:V40" si="1">SUM(E5:E39)</f>
        <v>0</v>
      </c>
      <c r="F40" s="31">
        <f t="shared" si="1"/>
        <v>0</v>
      </c>
      <c r="G40" s="31">
        <f t="shared" si="1"/>
        <v>0</v>
      </c>
      <c r="H40" s="31">
        <f t="shared" si="1"/>
        <v>0</v>
      </c>
      <c r="I40" s="31">
        <f t="shared" si="1"/>
        <v>0</v>
      </c>
      <c r="J40" s="31">
        <f t="shared" si="1"/>
        <v>0</v>
      </c>
      <c r="K40" s="31">
        <f t="shared" si="1"/>
        <v>0</v>
      </c>
      <c r="L40" s="31">
        <f t="shared" si="1"/>
        <v>0</v>
      </c>
      <c r="M40" s="31">
        <f t="shared" si="1"/>
        <v>0</v>
      </c>
      <c r="N40" s="31">
        <f t="shared" si="1"/>
        <v>0</v>
      </c>
      <c r="O40" s="31">
        <f t="shared" si="1"/>
        <v>0</v>
      </c>
      <c r="P40" s="31">
        <f t="shared" si="1"/>
        <v>0</v>
      </c>
      <c r="Q40" s="31">
        <f t="shared" si="1"/>
        <v>0</v>
      </c>
      <c r="R40" s="31">
        <f t="shared" si="1"/>
        <v>0</v>
      </c>
      <c r="S40" s="31">
        <f t="shared" si="1"/>
        <v>0</v>
      </c>
      <c r="T40" s="31">
        <f t="shared" si="1"/>
        <v>0</v>
      </c>
      <c r="U40" s="31">
        <f t="shared" si="1"/>
        <v>0</v>
      </c>
      <c r="V40" s="31">
        <f t="shared" si="1"/>
        <v>0</v>
      </c>
      <c r="W40" s="31">
        <f>SUM(W5:W39)</f>
        <v>0</v>
      </c>
    </row>
  </sheetData>
  <sheetProtection password="DC06" sheet="1" objects="1" scenarios="1" formatCells="0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theme="6" tint="-0.249977111117893"/>
    <pageSetUpPr fitToPage="1"/>
  </sheetPr>
  <dimension ref="B2:S145"/>
  <sheetViews>
    <sheetView showGridLines="0" zoomScale="70" zoomScaleNormal="70" zoomScaleSheetLayoutView="50" workbookViewId="0">
      <pane ySplit="6" topLeftCell="A25" activePane="bottomLeft" state="frozenSplit"/>
      <selection activeCell="A28" sqref="A28:J28"/>
      <selection pane="bottomLeft" activeCell="F7" sqref="F7:G7"/>
    </sheetView>
  </sheetViews>
  <sheetFormatPr baseColWidth="10" defaultColWidth="9.28515625" defaultRowHeight="12.75" outlineLevelCol="1" x14ac:dyDescent="0.2"/>
  <cols>
    <col min="1" max="1" width="3" style="10" customWidth="1"/>
    <col min="2" max="2" width="19.7109375" style="10" customWidth="1"/>
    <col min="3" max="3" width="41.7109375" style="10" customWidth="1"/>
    <col min="4" max="4" width="23.7109375" style="75" customWidth="1"/>
    <col min="5" max="5" width="30.42578125" style="10" bestFit="1" customWidth="1"/>
    <col min="6" max="6" width="13" style="10" customWidth="1"/>
    <col min="7" max="7" width="12.5703125" style="10" customWidth="1"/>
    <col min="8" max="13" width="15.710937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10" hidden="1" customWidth="1" outlineLevel="1"/>
    <col min="18" max="18" width="50.7109375" style="114" hidden="1" customWidth="1" outlineLevel="1"/>
    <col min="19" max="19" width="9.28515625" style="10" collapsed="1"/>
    <col min="20" max="16384" width="9.28515625" style="10"/>
  </cols>
  <sheetData>
    <row r="2" spans="2:18" ht="15" x14ac:dyDescent="0.2">
      <c r="B2" s="561" t="s">
        <v>53</v>
      </c>
      <c r="C2" s="561"/>
      <c r="N2" s="74"/>
      <c r="O2" s="41"/>
      <c r="P2" s="123"/>
      <c r="Q2" s="41"/>
      <c r="R2" s="10"/>
    </row>
    <row r="3" spans="2:18" ht="15" x14ac:dyDescent="0.2">
      <c r="B3" s="235"/>
      <c r="N3" s="74"/>
      <c r="O3" s="41"/>
      <c r="P3" s="123"/>
      <c r="Q3" s="41"/>
      <c r="R3" s="10"/>
    </row>
    <row r="4" spans="2:18" ht="15" x14ac:dyDescent="0.2">
      <c r="B4" s="281" t="s">
        <v>166</v>
      </c>
      <c r="C4" s="332"/>
      <c r="D4" s="282"/>
      <c r="N4" s="562"/>
      <c r="O4" s="563"/>
      <c r="P4" s="74"/>
      <c r="Q4" s="41"/>
      <c r="R4" s="10"/>
    </row>
    <row r="5" spans="2:18" x14ac:dyDescent="0.2">
      <c r="I5" s="335"/>
    </row>
    <row r="6" spans="2:18" ht="25.5" x14ac:dyDescent="0.2">
      <c r="B6" s="210" t="s">
        <v>13</v>
      </c>
      <c r="C6" s="210" t="s">
        <v>14</v>
      </c>
      <c r="D6" s="211" t="s">
        <v>15</v>
      </c>
      <c r="E6" s="211" t="s">
        <v>17</v>
      </c>
      <c r="F6" s="211" t="s">
        <v>12</v>
      </c>
      <c r="G6" s="212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4.25" customHeight="1" x14ac:dyDescent="0.2">
      <c r="B7" s="564" t="s">
        <v>51</v>
      </c>
      <c r="C7" s="240" t="s">
        <v>123</v>
      </c>
      <c r="D7" s="241"/>
      <c r="E7" s="242"/>
      <c r="F7" s="243"/>
      <c r="G7" s="243"/>
      <c r="H7" s="178">
        <f t="shared" ref="H7:H137" si="0">F7*G7</f>
        <v>0</v>
      </c>
      <c r="I7" s="438"/>
      <c r="J7" s="438"/>
      <c r="K7" s="438"/>
      <c r="L7" s="438"/>
      <c r="M7" s="229">
        <f>+SUM(I7:L7)</f>
        <v>0</v>
      </c>
      <c r="N7" s="178">
        <f>H7</f>
        <v>0</v>
      </c>
      <c r="O7" s="35"/>
      <c r="Q7" s="121"/>
      <c r="R7" s="116"/>
    </row>
    <row r="8" spans="2:18" ht="14.25" customHeight="1" x14ac:dyDescent="0.2">
      <c r="B8" s="565"/>
      <c r="C8" s="240" t="s">
        <v>122</v>
      </c>
      <c r="D8" s="244"/>
      <c r="E8" s="245"/>
      <c r="F8" s="246"/>
      <c r="G8" s="246"/>
      <c r="H8" s="178">
        <f t="shared" si="0"/>
        <v>0</v>
      </c>
      <c r="I8" s="438"/>
      <c r="J8" s="438"/>
      <c r="K8" s="438"/>
      <c r="L8" s="439"/>
      <c r="M8" s="229">
        <f t="shared" ref="M8:M71" si="1">+SUM(I8:L8)</f>
        <v>0</v>
      </c>
      <c r="N8" s="178">
        <f t="shared" ref="N8:N15" si="2">H8</f>
        <v>0</v>
      </c>
      <c r="O8" s="35"/>
      <c r="Q8" s="121"/>
      <c r="R8" s="117"/>
    </row>
    <row r="9" spans="2:18" ht="14.25" customHeight="1" x14ac:dyDescent="0.2">
      <c r="B9" s="565"/>
      <c r="C9" s="240" t="s">
        <v>121</v>
      </c>
      <c r="D9" s="244"/>
      <c r="E9" s="245"/>
      <c r="F9" s="246"/>
      <c r="G9" s="246"/>
      <c r="H9" s="178">
        <f t="shared" si="0"/>
        <v>0</v>
      </c>
      <c r="I9" s="438"/>
      <c r="J9" s="438"/>
      <c r="K9" s="438"/>
      <c r="L9" s="439"/>
      <c r="M9" s="229">
        <f t="shared" si="1"/>
        <v>0</v>
      </c>
      <c r="N9" s="178">
        <f t="shared" si="2"/>
        <v>0</v>
      </c>
      <c r="O9" s="35"/>
      <c r="Q9" s="121"/>
      <c r="R9" s="117"/>
    </row>
    <row r="10" spans="2:18" ht="14.25" customHeight="1" x14ac:dyDescent="0.2">
      <c r="B10" s="565"/>
      <c r="C10" s="240" t="s">
        <v>120</v>
      </c>
      <c r="D10" s="244"/>
      <c r="E10" s="245"/>
      <c r="F10" s="246"/>
      <c r="G10" s="246"/>
      <c r="H10" s="178">
        <f t="shared" si="0"/>
        <v>0</v>
      </c>
      <c r="I10" s="438"/>
      <c r="J10" s="438"/>
      <c r="K10" s="438"/>
      <c r="L10" s="439"/>
      <c r="M10" s="229">
        <f t="shared" si="1"/>
        <v>0</v>
      </c>
      <c r="N10" s="178">
        <f t="shared" si="2"/>
        <v>0</v>
      </c>
      <c r="O10" s="35"/>
      <c r="Q10" s="121"/>
      <c r="R10" s="117"/>
    </row>
    <row r="11" spans="2:18" ht="14.25" customHeight="1" x14ac:dyDescent="0.2">
      <c r="B11" s="565"/>
      <c r="C11" s="240" t="s">
        <v>96</v>
      </c>
      <c r="D11" s="244"/>
      <c r="E11" s="245"/>
      <c r="F11" s="246"/>
      <c r="G11" s="246"/>
      <c r="H11" s="178">
        <f t="shared" si="0"/>
        <v>0</v>
      </c>
      <c r="I11" s="438"/>
      <c r="J11" s="438"/>
      <c r="K11" s="438"/>
      <c r="L11" s="439"/>
      <c r="M11" s="229">
        <f t="shared" si="1"/>
        <v>0</v>
      </c>
      <c r="N11" s="178">
        <f t="shared" si="2"/>
        <v>0</v>
      </c>
      <c r="O11" s="35"/>
      <c r="Q11" s="121"/>
      <c r="R11" s="117"/>
    </row>
    <row r="12" spans="2:18" ht="14.25" customHeight="1" x14ac:dyDescent="0.2">
      <c r="B12" s="565"/>
      <c r="C12" s="240" t="s">
        <v>97</v>
      </c>
      <c r="D12" s="244"/>
      <c r="E12" s="245"/>
      <c r="F12" s="246"/>
      <c r="G12" s="246"/>
      <c r="H12" s="178">
        <f t="shared" si="0"/>
        <v>0</v>
      </c>
      <c r="I12" s="438"/>
      <c r="J12" s="438"/>
      <c r="K12" s="438"/>
      <c r="L12" s="439"/>
      <c r="M12" s="229">
        <f t="shared" si="1"/>
        <v>0</v>
      </c>
      <c r="N12" s="178">
        <f t="shared" si="2"/>
        <v>0</v>
      </c>
      <c r="O12" s="35"/>
      <c r="Q12" s="121"/>
      <c r="R12" s="117"/>
    </row>
    <row r="13" spans="2:18" ht="14.25" customHeight="1" x14ac:dyDescent="0.2">
      <c r="B13" s="565"/>
      <c r="C13" s="240" t="s">
        <v>98</v>
      </c>
      <c r="D13" s="244"/>
      <c r="E13" s="245"/>
      <c r="F13" s="246"/>
      <c r="G13" s="246"/>
      <c r="H13" s="178">
        <f t="shared" si="0"/>
        <v>0</v>
      </c>
      <c r="I13" s="438"/>
      <c r="J13" s="438"/>
      <c r="K13" s="438"/>
      <c r="L13" s="439"/>
      <c r="M13" s="229">
        <f t="shared" si="1"/>
        <v>0</v>
      </c>
      <c r="N13" s="178">
        <f t="shared" si="2"/>
        <v>0</v>
      </c>
      <c r="O13" s="35"/>
      <c r="Q13" s="121"/>
      <c r="R13" s="117"/>
    </row>
    <row r="14" spans="2:18" ht="14.25" customHeight="1" x14ac:dyDescent="0.2">
      <c r="B14" s="565"/>
      <c r="C14" s="240" t="s">
        <v>99</v>
      </c>
      <c r="D14" s="244"/>
      <c r="E14" s="245"/>
      <c r="F14" s="246"/>
      <c r="G14" s="246"/>
      <c r="H14" s="178">
        <f t="shared" si="0"/>
        <v>0</v>
      </c>
      <c r="I14" s="438"/>
      <c r="J14" s="438"/>
      <c r="K14" s="438"/>
      <c r="L14" s="439"/>
      <c r="M14" s="229">
        <f t="shared" si="1"/>
        <v>0</v>
      </c>
      <c r="N14" s="178">
        <f t="shared" si="2"/>
        <v>0</v>
      </c>
      <c r="O14" s="35"/>
      <c r="Q14" s="121"/>
      <c r="R14" s="117"/>
    </row>
    <row r="15" spans="2:18" ht="14.25" customHeight="1" x14ac:dyDescent="0.2">
      <c r="B15" s="565"/>
      <c r="C15" s="240" t="s">
        <v>113</v>
      </c>
      <c r="D15" s="244"/>
      <c r="E15" s="245"/>
      <c r="F15" s="246"/>
      <c r="G15" s="246"/>
      <c r="H15" s="178">
        <f t="shared" si="0"/>
        <v>0</v>
      </c>
      <c r="I15" s="438"/>
      <c r="J15" s="438"/>
      <c r="K15" s="438"/>
      <c r="L15" s="439"/>
      <c r="M15" s="229">
        <f t="shared" si="1"/>
        <v>0</v>
      </c>
      <c r="N15" s="178">
        <f t="shared" si="2"/>
        <v>0</v>
      </c>
      <c r="O15" s="35"/>
      <c r="Q15" s="121"/>
      <c r="R15" s="117"/>
    </row>
    <row r="16" spans="2:18" ht="14.25" customHeight="1" x14ac:dyDescent="0.2">
      <c r="B16" s="565"/>
      <c r="C16" s="240" t="s">
        <v>100</v>
      </c>
      <c r="D16" s="244"/>
      <c r="E16" s="245"/>
      <c r="F16" s="246"/>
      <c r="G16" s="246"/>
      <c r="H16" s="178">
        <f t="shared" ref="H16:H27" si="3">F16*G16</f>
        <v>0</v>
      </c>
      <c r="I16" s="438"/>
      <c r="J16" s="438"/>
      <c r="K16" s="438"/>
      <c r="L16" s="439"/>
      <c r="M16" s="229">
        <f t="shared" si="1"/>
        <v>0</v>
      </c>
      <c r="N16" s="178">
        <f t="shared" ref="N16:N27" si="4">H16</f>
        <v>0</v>
      </c>
      <c r="O16" s="35"/>
      <c r="Q16" s="121"/>
      <c r="R16" s="117"/>
    </row>
    <row r="17" spans="2:18" ht="14.25" customHeight="1" x14ac:dyDescent="0.2">
      <c r="B17" s="565"/>
      <c r="C17" s="240" t="s">
        <v>101</v>
      </c>
      <c r="D17" s="244"/>
      <c r="E17" s="245"/>
      <c r="F17" s="246"/>
      <c r="G17" s="246"/>
      <c r="H17" s="178">
        <f t="shared" si="3"/>
        <v>0</v>
      </c>
      <c r="I17" s="438"/>
      <c r="J17" s="438"/>
      <c r="K17" s="438"/>
      <c r="L17" s="439"/>
      <c r="M17" s="229">
        <f t="shared" si="1"/>
        <v>0</v>
      </c>
      <c r="N17" s="178">
        <f t="shared" si="4"/>
        <v>0</v>
      </c>
      <c r="O17" s="35"/>
      <c r="Q17" s="121"/>
      <c r="R17" s="117"/>
    </row>
    <row r="18" spans="2:18" ht="14.25" customHeight="1" x14ac:dyDescent="0.2">
      <c r="B18" s="565"/>
      <c r="C18" s="240" t="s">
        <v>102</v>
      </c>
      <c r="D18" s="244"/>
      <c r="E18" s="245"/>
      <c r="F18" s="246"/>
      <c r="G18" s="246"/>
      <c r="H18" s="178">
        <f t="shared" si="3"/>
        <v>0</v>
      </c>
      <c r="I18" s="438"/>
      <c r="J18" s="438"/>
      <c r="K18" s="438"/>
      <c r="L18" s="439"/>
      <c r="M18" s="229">
        <f t="shared" si="1"/>
        <v>0</v>
      </c>
      <c r="N18" s="178">
        <f t="shared" si="4"/>
        <v>0</v>
      </c>
      <c r="O18" s="35"/>
      <c r="Q18" s="121"/>
      <c r="R18" s="118"/>
    </row>
    <row r="19" spans="2:18" ht="14.25" customHeight="1" x14ac:dyDescent="0.2">
      <c r="B19" s="565"/>
      <c r="C19" s="240" t="s">
        <v>103</v>
      </c>
      <c r="D19" s="244"/>
      <c r="E19" s="245"/>
      <c r="F19" s="246"/>
      <c r="G19" s="246"/>
      <c r="H19" s="178">
        <f t="shared" si="3"/>
        <v>0</v>
      </c>
      <c r="I19" s="438"/>
      <c r="J19" s="438"/>
      <c r="K19" s="438"/>
      <c r="L19" s="439"/>
      <c r="M19" s="229">
        <f t="shared" si="1"/>
        <v>0</v>
      </c>
      <c r="N19" s="178">
        <f t="shared" si="4"/>
        <v>0</v>
      </c>
      <c r="O19" s="35"/>
      <c r="Q19" s="121"/>
      <c r="R19" s="118"/>
    </row>
    <row r="20" spans="2:18" ht="14.25" customHeight="1" x14ac:dyDescent="0.2">
      <c r="B20" s="565"/>
      <c r="C20" s="240" t="s">
        <v>104</v>
      </c>
      <c r="D20" s="244"/>
      <c r="E20" s="245"/>
      <c r="F20" s="246"/>
      <c r="G20" s="246"/>
      <c r="H20" s="178">
        <f t="shared" si="3"/>
        <v>0</v>
      </c>
      <c r="I20" s="438"/>
      <c r="J20" s="438"/>
      <c r="K20" s="438"/>
      <c r="L20" s="439"/>
      <c r="M20" s="229">
        <f t="shared" si="1"/>
        <v>0</v>
      </c>
      <c r="N20" s="178">
        <f t="shared" si="4"/>
        <v>0</v>
      </c>
      <c r="O20" s="35"/>
      <c r="Q20" s="121"/>
      <c r="R20" s="118"/>
    </row>
    <row r="21" spans="2:18" ht="14.25" customHeight="1" x14ac:dyDescent="0.2">
      <c r="B21" s="565"/>
      <c r="C21" s="240" t="s">
        <v>105</v>
      </c>
      <c r="D21" s="244"/>
      <c r="E21" s="245"/>
      <c r="F21" s="246"/>
      <c r="G21" s="246"/>
      <c r="H21" s="178">
        <f t="shared" si="3"/>
        <v>0</v>
      </c>
      <c r="I21" s="438"/>
      <c r="J21" s="438"/>
      <c r="K21" s="438"/>
      <c r="L21" s="439"/>
      <c r="M21" s="229">
        <f t="shared" si="1"/>
        <v>0</v>
      </c>
      <c r="N21" s="178">
        <f t="shared" si="4"/>
        <v>0</v>
      </c>
      <c r="O21" s="35"/>
      <c r="Q21" s="121"/>
      <c r="R21" s="118"/>
    </row>
    <row r="22" spans="2:18" ht="14.25" customHeight="1" x14ac:dyDescent="0.2">
      <c r="B22" s="565"/>
      <c r="C22" s="240" t="s">
        <v>106</v>
      </c>
      <c r="D22" s="244"/>
      <c r="E22" s="245"/>
      <c r="F22" s="246"/>
      <c r="G22" s="246"/>
      <c r="H22" s="178">
        <f t="shared" si="3"/>
        <v>0</v>
      </c>
      <c r="I22" s="438"/>
      <c r="J22" s="438"/>
      <c r="K22" s="438"/>
      <c r="L22" s="439"/>
      <c r="M22" s="229">
        <f t="shared" si="1"/>
        <v>0</v>
      </c>
      <c r="N22" s="178">
        <f t="shared" si="4"/>
        <v>0</v>
      </c>
      <c r="O22" s="35"/>
      <c r="Q22" s="121"/>
      <c r="R22" s="118"/>
    </row>
    <row r="23" spans="2:18" ht="14.25" customHeight="1" x14ac:dyDescent="0.2">
      <c r="B23" s="565"/>
      <c r="C23" s="240" t="s">
        <v>107</v>
      </c>
      <c r="D23" s="244"/>
      <c r="E23" s="245"/>
      <c r="F23" s="246"/>
      <c r="G23" s="246"/>
      <c r="H23" s="178">
        <f t="shared" si="3"/>
        <v>0</v>
      </c>
      <c r="I23" s="438"/>
      <c r="J23" s="438"/>
      <c r="K23" s="438"/>
      <c r="L23" s="439"/>
      <c r="M23" s="229">
        <f t="shared" si="1"/>
        <v>0</v>
      </c>
      <c r="N23" s="178">
        <f t="shared" si="4"/>
        <v>0</v>
      </c>
      <c r="O23" s="35"/>
      <c r="Q23" s="121"/>
      <c r="R23" s="118"/>
    </row>
    <row r="24" spans="2:18" ht="14.25" customHeight="1" x14ac:dyDescent="0.2">
      <c r="B24" s="565"/>
      <c r="C24" s="240" t="s">
        <v>108</v>
      </c>
      <c r="D24" s="244"/>
      <c r="E24" s="245"/>
      <c r="F24" s="246"/>
      <c r="G24" s="246"/>
      <c r="H24" s="178">
        <f t="shared" si="3"/>
        <v>0</v>
      </c>
      <c r="I24" s="438"/>
      <c r="J24" s="438"/>
      <c r="K24" s="438"/>
      <c r="L24" s="439"/>
      <c r="M24" s="229">
        <f t="shared" si="1"/>
        <v>0</v>
      </c>
      <c r="N24" s="178">
        <f t="shared" si="4"/>
        <v>0</v>
      </c>
      <c r="O24" s="35"/>
      <c r="Q24" s="121"/>
      <c r="R24" s="118"/>
    </row>
    <row r="25" spans="2:18" ht="14.25" customHeight="1" x14ac:dyDescent="0.2">
      <c r="B25" s="565"/>
      <c r="C25" s="240" t="s">
        <v>109</v>
      </c>
      <c r="D25" s="244"/>
      <c r="E25" s="245"/>
      <c r="F25" s="246"/>
      <c r="G25" s="246"/>
      <c r="H25" s="178">
        <f t="shared" si="3"/>
        <v>0</v>
      </c>
      <c r="I25" s="438"/>
      <c r="J25" s="438"/>
      <c r="K25" s="438"/>
      <c r="L25" s="439"/>
      <c r="M25" s="229">
        <f t="shared" si="1"/>
        <v>0</v>
      </c>
      <c r="N25" s="178">
        <f t="shared" si="4"/>
        <v>0</v>
      </c>
      <c r="O25" s="35"/>
      <c r="Q25" s="121"/>
      <c r="R25" s="118"/>
    </row>
    <row r="26" spans="2:18" ht="14.25" customHeight="1" x14ac:dyDescent="0.2">
      <c r="B26" s="565"/>
      <c r="C26" s="240" t="s">
        <v>110</v>
      </c>
      <c r="D26" s="244"/>
      <c r="E26" s="245"/>
      <c r="F26" s="246"/>
      <c r="G26" s="246"/>
      <c r="H26" s="178">
        <f t="shared" si="3"/>
        <v>0</v>
      </c>
      <c r="I26" s="438"/>
      <c r="J26" s="438"/>
      <c r="K26" s="438"/>
      <c r="L26" s="439"/>
      <c r="M26" s="229">
        <f t="shared" si="1"/>
        <v>0</v>
      </c>
      <c r="N26" s="178">
        <f t="shared" si="4"/>
        <v>0</v>
      </c>
      <c r="O26" s="35"/>
      <c r="Q26" s="121"/>
      <c r="R26" s="118"/>
    </row>
    <row r="27" spans="2:18" ht="14.25" customHeight="1" x14ac:dyDescent="0.2">
      <c r="B27" s="565"/>
      <c r="C27" s="240" t="s">
        <v>111</v>
      </c>
      <c r="D27" s="244"/>
      <c r="E27" s="245"/>
      <c r="F27" s="246"/>
      <c r="G27" s="246"/>
      <c r="H27" s="178">
        <f t="shared" si="3"/>
        <v>0</v>
      </c>
      <c r="I27" s="438"/>
      <c r="J27" s="438"/>
      <c r="K27" s="438"/>
      <c r="L27" s="439"/>
      <c r="M27" s="229">
        <f t="shared" si="1"/>
        <v>0</v>
      </c>
      <c r="N27" s="178">
        <f t="shared" si="4"/>
        <v>0</v>
      </c>
      <c r="O27" s="35"/>
      <c r="Q27" s="121"/>
      <c r="R27" s="118"/>
    </row>
    <row r="28" spans="2:18" ht="14.25" customHeight="1" x14ac:dyDescent="0.2">
      <c r="B28" s="565"/>
      <c r="C28" s="240" t="s">
        <v>112</v>
      </c>
      <c r="D28" s="244"/>
      <c r="E28" s="245"/>
      <c r="F28" s="246"/>
      <c r="G28" s="246"/>
      <c r="H28" s="178">
        <f>F28*G28</f>
        <v>0</v>
      </c>
      <c r="I28" s="438"/>
      <c r="J28" s="438"/>
      <c r="K28" s="438"/>
      <c r="L28" s="439"/>
      <c r="M28" s="229">
        <f t="shared" si="1"/>
        <v>0</v>
      </c>
      <c r="N28" s="178">
        <f>H28</f>
        <v>0</v>
      </c>
      <c r="O28" s="35"/>
      <c r="Q28" s="122"/>
      <c r="R28" s="118"/>
    </row>
    <row r="29" spans="2:18" x14ac:dyDescent="0.2">
      <c r="B29" s="565"/>
      <c r="C29" s="274" t="s">
        <v>114</v>
      </c>
      <c r="D29" s="241"/>
      <c r="E29" s="242"/>
      <c r="F29" s="243"/>
      <c r="G29" s="243"/>
      <c r="H29" s="178">
        <f>F29*G29</f>
        <v>0</v>
      </c>
      <c r="I29" s="438"/>
      <c r="J29" s="438"/>
      <c r="K29" s="438"/>
      <c r="L29" s="438"/>
      <c r="M29" s="229">
        <f t="shared" si="1"/>
        <v>0</v>
      </c>
      <c r="N29" s="178">
        <f>H29</f>
        <v>0</v>
      </c>
      <c r="O29" s="35"/>
      <c r="Q29" s="122"/>
      <c r="R29" s="118"/>
    </row>
    <row r="30" spans="2:18" x14ac:dyDescent="0.2">
      <c r="B30" s="565"/>
      <c r="C30" s="567" t="s">
        <v>3</v>
      </c>
      <c r="D30" s="244"/>
      <c r="E30" s="245"/>
      <c r="F30" s="246"/>
      <c r="G30" s="246"/>
      <c r="H30" s="178">
        <f t="shared" si="0"/>
        <v>0</v>
      </c>
      <c r="I30" s="438"/>
      <c r="J30" s="438"/>
      <c r="K30" s="438"/>
      <c r="L30" s="438"/>
      <c r="M30" s="229">
        <f t="shared" si="1"/>
        <v>0</v>
      </c>
      <c r="N30" s="37"/>
      <c r="O30" s="35"/>
      <c r="Q30" s="122"/>
      <c r="R30" s="118"/>
    </row>
    <row r="31" spans="2:18" x14ac:dyDescent="0.2">
      <c r="B31" s="565"/>
      <c r="C31" s="568"/>
      <c r="D31" s="244"/>
      <c r="E31" s="245"/>
      <c r="F31" s="246"/>
      <c r="G31" s="246"/>
      <c r="H31" s="178">
        <f t="shared" si="0"/>
        <v>0</v>
      </c>
      <c r="I31" s="438"/>
      <c r="J31" s="438"/>
      <c r="K31" s="438"/>
      <c r="L31" s="438"/>
      <c r="M31" s="229">
        <f t="shared" si="1"/>
        <v>0</v>
      </c>
      <c r="N31" s="37"/>
      <c r="O31" s="35"/>
      <c r="Q31" s="122"/>
      <c r="R31" s="118"/>
    </row>
    <row r="32" spans="2:18" x14ac:dyDescent="0.2">
      <c r="B32" s="565"/>
      <c r="C32" s="568"/>
      <c r="D32" s="244"/>
      <c r="E32" s="245"/>
      <c r="F32" s="246"/>
      <c r="G32" s="246"/>
      <c r="H32" s="178">
        <f>F32*G32</f>
        <v>0</v>
      </c>
      <c r="I32" s="438"/>
      <c r="J32" s="438"/>
      <c r="K32" s="438"/>
      <c r="L32" s="438"/>
      <c r="M32" s="229">
        <f t="shared" si="1"/>
        <v>0</v>
      </c>
      <c r="N32" s="37"/>
      <c r="O32" s="35"/>
      <c r="Q32" s="122"/>
      <c r="R32" s="118"/>
    </row>
    <row r="33" spans="2:18" x14ac:dyDescent="0.2">
      <c r="B33" s="565"/>
      <c r="C33" s="568"/>
      <c r="D33" s="244"/>
      <c r="E33" s="245"/>
      <c r="F33" s="246"/>
      <c r="G33" s="246"/>
      <c r="H33" s="178">
        <f t="shared" si="0"/>
        <v>0</v>
      </c>
      <c r="I33" s="438"/>
      <c r="J33" s="438"/>
      <c r="K33" s="438"/>
      <c r="L33" s="438"/>
      <c r="M33" s="229">
        <f t="shared" si="1"/>
        <v>0</v>
      </c>
      <c r="N33" s="37"/>
      <c r="O33" s="38"/>
      <c r="Q33" s="122"/>
      <c r="R33" s="119"/>
    </row>
    <row r="34" spans="2:18" x14ac:dyDescent="0.2">
      <c r="B34" s="565"/>
      <c r="C34" s="569"/>
      <c r="D34" s="244"/>
      <c r="E34" s="245"/>
      <c r="F34" s="246"/>
      <c r="G34" s="246"/>
      <c r="H34" s="178">
        <f t="shared" si="0"/>
        <v>0</v>
      </c>
      <c r="I34" s="438"/>
      <c r="J34" s="438"/>
      <c r="K34" s="438"/>
      <c r="L34" s="439"/>
      <c r="M34" s="229">
        <f t="shared" si="1"/>
        <v>0</v>
      </c>
      <c r="N34" s="178">
        <f>SUM(H30:H34)</f>
        <v>0</v>
      </c>
      <c r="O34" s="39"/>
      <c r="Q34" s="122"/>
      <c r="R34" s="118"/>
    </row>
    <row r="35" spans="2:18" x14ac:dyDescent="0.2">
      <c r="B35" s="565"/>
      <c r="C35" s="567" t="s">
        <v>2</v>
      </c>
      <c r="D35" s="244"/>
      <c r="E35" s="245"/>
      <c r="F35" s="246"/>
      <c r="G35" s="246"/>
      <c r="H35" s="178">
        <f t="shared" si="0"/>
        <v>0</v>
      </c>
      <c r="I35" s="438"/>
      <c r="J35" s="438"/>
      <c r="K35" s="438"/>
      <c r="L35" s="438"/>
      <c r="M35" s="229">
        <f t="shared" si="1"/>
        <v>0</v>
      </c>
      <c r="N35" s="37"/>
      <c r="Q35" s="122"/>
      <c r="R35" s="118"/>
    </row>
    <row r="36" spans="2:18" x14ac:dyDescent="0.2">
      <c r="B36" s="565"/>
      <c r="C36" s="568"/>
      <c r="D36" s="244"/>
      <c r="E36" s="245"/>
      <c r="F36" s="246"/>
      <c r="G36" s="246"/>
      <c r="H36" s="178">
        <f>F36*G36</f>
        <v>0</v>
      </c>
      <c r="I36" s="438"/>
      <c r="J36" s="438"/>
      <c r="K36" s="438"/>
      <c r="L36" s="438"/>
      <c r="M36" s="229">
        <f t="shared" si="1"/>
        <v>0</v>
      </c>
      <c r="N36" s="37"/>
      <c r="Q36" s="122"/>
      <c r="R36" s="118"/>
    </row>
    <row r="37" spans="2:18" x14ac:dyDescent="0.2">
      <c r="B37" s="565"/>
      <c r="C37" s="568"/>
      <c r="D37" s="244"/>
      <c r="E37" s="245"/>
      <c r="F37" s="246"/>
      <c r="G37" s="246"/>
      <c r="H37" s="178">
        <f>F37*G37</f>
        <v>0</v>
      </c>
      <c r="I37" s="438"/>
      <c r="J37" s="438"/>
      <c r="K37" s="438"/>
      <c r="L37" s="438"/>
      <c r="M37" s="229">
        <f t="shared" si="1"/>
        <v>0</v>
      </c>
      <c r="N37" s="37"/>
      <c r="Q37" s="122"/>
      <c r="R37" s="118"/>
    </row>
    <row r="38" spans="2:18" ht="13.5" thickBot="1" x14ac:dyDescent="0.25">
      <c r="B38" s="565"/>
      <c r="C38" s="568"/>
      <c r="D38" s="244"/>
      <c r="E38" s="245"/>
      <c r="F38" s="246"/>
      <c r="G38" s="246"/>
      <c r="H38" s="178">
        <f t="shared" si="0"/>
        <v>0</v>
      </c>
      <c r="I38" s="438"/>
      <c r="J38" s="438"/>
      <c r="K38" s="438"/>
      <c r="L38" s="438"/>
      <c r="M38" s="229">
        <f t="shared" si="1"/>
        <v>0</v>
      </c>
      <c r="N38" s="37"/>
      <c r="Q38" s="122"/>
      <c r="R38" s="118"/>
    </row>
    <row r="39" spans="2:18" ht="13.5" thickBot="1" x14ac:dyDescent="0.25">
      <c r="B39" s="566"/>
      <c r="C39" s="570"/>
      <c r="D39" s="247"/>
      <c r="E39" s="248"/>
      <c r="F39" s="249"/>
      <c r="G39" s="249"/>
      <c r="H39" s="251">
        <f t="shared" si="0"/>
        <v>0</v>
      </c>
      <c r="I39" s="379"/>
      <c r="J39" s="379"/>
      <c r="K39" s="379"/>
      <c r="L39" s="380"/>
      <c r="M39" s="283">
        <f t="shared" si="1"/>
        <v>0</v>
      </c>
      <c r="N39" s="255">
        <f>SUM(H35:H39)</f>
        <v>0</v>
      </c>
      <c r="O39" s="256">
        <f>SUM(N7:N29)+N34+N39</f>
        <v>0</v>
      </c>
      <c r="Q39" s="122"/>
      <c r="R39" s="118"/>
    </row>
    <row r="40" spans="2:18" x14ac:dyDescent="0.2">
      <c r="B40" s="547" t="s">
        <v>5</v>
      </c>
      <c r="C40" s="548"/>
      <c r="D40" s="257"/>
      <c r="E40" s="258"/>
      <c r="F40" s="259"/>
      <c r="G40" s="259"/>
      <c r="H40" s="252">
        <f t="shared" si="0"/>
        <v>0</v>
      </c>
      <c r="I40" s="438"/>
      <c r="J40" s="438"/>
      <c r="K40" s="438"/>
      <c r="L40" s="438"/>
      <c r="M40" s="284">
        <f t="shared" si="1"/>
        <v>0</v>
      </c>
      <c r="N40" s="36"/>
      <c r="O40" s="35"/>
      <c r="Q40" s="122"/>
      <c r="R40" s="118"/>
    </row>
    <row r="41" spans="2:18" x14ac:dyDescent="0.2">
      <c r="B41" s="549"/>
      <c r="C41" s="550"/>
      <c r="D41" s="260"/>
      <c r="E41" s="261"/>
      <c r="F41" s="262"/>
      <c r="G41" s="262"/>
      <c r="H41" s="252">
        <f t="shared" si="0"/>
        <v>0</v>
      </c>
      <c r="I41" s="438"/>
      <c r="J41" s="438"/>
      <c r="K41" s="438"/>
      <c r="L41" s="438"/>
      <c r="M41" s="229">
        <f t="shared" si="1"/>
        <v>0</v>
      </c>
      <c r="N41" s="36"/>
      <c r="O41" s="35"/>
      <c r="Q41" s="122"/>
      <c r="R41" s="118"/>
    </row>
    <row r="42" spans="2:18" x14ac:dyDescent="0.2">
      <c r="B42" s="549"/>
      <c r="C42" s="550"/>
      <c r="D42" s="260"/>
      <c r="E42" s="261"/>
      <c r="F42" s="262"/>
      <c r="G42" s="262"/>
      <c r="H42" s="252">
        <f t="shared" si="0"/>
        <v>0</v>
      </c>
      <c r="I42" s="438"/>
      <c r="J42" s="438"/>
      <c r="K42" s="438"/>
      <c r="L42" s="438"/>
      <c r="M42" s="229">
        <f t="shared" si="1"/>
        <v>0</v>
      </c>
      <c r="N42" s="36"/>
      <c r="O42" s="35"/>
      <c r="Q42" s="122"/>
      <c r="R42" s="118"/>
    </row>
    <row r="43" spans="2:18" x14ac:dyDescent="0.2">
      <c r="B43" s="549"/>
      <c r="C43" s="550"/>
      <c r="D43" s="260"/>
      <c r="E43" s="261"/>
      <c r="F43" s="262"/>
      <c r="G43" s="262"/>
      <c r="H43" s="252">
        <f t="shared" si="0"/>
        <v>0</v>
      </c>
      <c r="I43" s="438"/>
      <c r="J43" s="438"/>
      <c r="K43" s="438"/>
      <c r="L43" s="438"/>
      <c r="M43" s="229">
        <f t="shared" si="1"/>
        <v>0</v>
      </c>
      <c r="N43" s="36"/>
      <c r="O43" s="35"/>
      <c r="Q43" s="122"/>
      <c r="R43" s="118"/>
    </row>
    <row r="44" spans="2:18" x14ac:dyDescent="0.2">
      <c r="B44" s="549"/>
      <c r="C44" s="550"/>
      <c r="D44" s="260"/>
      <c r="E44" s="261"/>
      <c r="F44" s="262"/>
      <c r="G44" s="262"/>
      <c r="H44" s="252">
        <f t="shared" si="0"/>
        <v>0</v>
      </c>
      <c r="I44" s="438"/>
      <c r="J44" s="438"/>
      <c r="K44" s="438"/>
      <c r="L44" s="438"/>
      <c r="M44" s="229">
        <f t="shared" si="1"/>
        <v>0</v>
      </c>
      <c r="N44" s="36"/>
      <c r="O44" s="35"/>
      <c r="Q44" s="122"/>
      <c r="R44" s="118"/>
    </row>
    <row r="45" spans="2:18" x14ac:dyDescent="0.2">
      <c r="B45" s="549"/>
      <c r="C45" s="550"/>
      <c r="D45" s="244"/>
      <c r="E45" s="263"/>
      <c r="F45" s="246"/>
      <c r="G45" s="246"/>
      <c r="H45" s="178">
        <f t="shared" si="0"/>
        <v>0</v>
      </c>
      <c r="I45" s="438"/>
      <c r="J45" s="438"/>
      <c r="K45" s="438"/>
      <c r="L45" s="438"/>
      <c r="M45" s="229">
        <f t="shared" si="1"/>
        <v>0</v>
      </c>
      <c r="N45" s="36"/>
      <c r="O45" s="35"/>
      <c r="Q45" s="122"/>
      <c r="R45" s="118"/>
    </row>
    <row r="46" spans="2:18" x14ac:dyDescent="0.2">
      <c r="B46" s="549"/>
      <c r="C46" s="550"/>
      <c r="D46" s="244"/>
      <c r="E46" s="263"/>
      <c r="F46" s="246"/>
      <c r="G46" s="246"/>
      <c r="H46" s="178">
        <f t="shared" si="0"/>
        <v>0</v>
      </c>
      <c r="I46" s="438"/>
      <c r="J46" s="438"/>
      <c r="K46" s="438"/>
      <c r="L46" s="438"/>
      <c r="M46" s="229">
        <f t="shared" si="1"/>
        <v>0</v>
      </c>
      <c r="N46" s="36"/>
      <c r="O46" s="35"/>
      <c r="Q46" s="122"/>
      <c r="R46" s="118"/>
    </row>
    <row r="47" spans="2:18" x14ac:dyDescent="0.2">
      <c r="B47" s="549"/>
      <c r="C47" s="550"/>
      <c r="D47" s="244"/>
      <c r="E47" s="263"/>
      <c r="F47" s="246"/>
      <c r="G47" s="246"/>
      <c r="H47" s="178">
        <f t="shared" si="0"/>
        <v>0</v>
      </c>
      <c r="I47" s="438"/>
      <c r="J47" s="438"/>
      <c r="K47" s="438"/>
      <c r="L47" s="438"/>
      <c r="M47" s="229">
        <f t="shared" si="1"/>
        <v>0</v>
      </c>
      <c r="N47" s="36"/>
      <c r="O47" s="35"/>
      <c r="Q47" s="122"/>
      <c r="R47" s="118"/>
    </row>
    <row r="48" spans="2:18" x14ac:dyDescent="0.2">
      <c r="B48" s="549"/>
      <c r="C48" s="550"/>
      <c r="D48" s="244"/>
      <c r="E48" s="263"/>
      <c r="F48" s="246"/>
      <c r="G48" s="246"/>
      <c r="H48" s="178">
        <f t="shared" si="0"/>
        <v>0</v>
      </c>
      <c r="I48" s="438"/>
      <c r="J48" s="438"/>
      <c r="K48" s="438"/>
      <c r="L48" s="438"/>
      <c r="M48" s="229">
        <f t="shared" si="1"/>
        <v>0</v>
      </c>
      <c r="N48" s="36"/>
      <c r="O48" s="35"/>
      <c r="Q48" s="122"/>
      <c r="R48" s="118"/>
    </row>
    <row r="49" spans="2:18" x14ac:dyDescent="0.2">
      <c r="B49" s="549"/>
      <c r="C49" s="550"/>
      <c r="D49" s="244"/>
      <c r="E49" s="263"/>
      <c r="F49" s="246"/>
      <c r="G49" s="246"/>
      <c r="H49" s="178">
        <f t="shared" si="0"/>
        <v>0</v>
      </c>
      <c r="I49" s="438"/>
      <c r="J49" s="438"/>
      <c r="K49" s="438"/>
      <c r="L49" s="438"/>
      <c r="M49" s="229">
        <f t="shared" si="1"/>
        <v>0</v>
      </c>
      <c r="N49" s="36"/>
      <c r="O49" s="35"/>
      <c r="Q49" s="122"/>
      <c r="R49" s="118"/>
    </row>
    <row r="50" spans="2:18" x14ac:dyDescent="0.2">
      <c r="B50" s="549"/>
      <c r="C50" s="550"/>
      <c r="D50" s="244"/>
      <c r="E50" s="263"/>
      <c r="F50" s="246"/>
      <c r="G50" s="246"/>
      <c r="H50" s="178">
        <f t="shared" si="0"/>
        <v>0</v>
      </c>
      <c r="I50" s="438"/>
      <c r="J50" s="438"/>
      <c r="K50" s="438"/>
      <c r="L50" s="438"/>
      <c r="M50" s="229">
        <f t="shared" si="1"/>
        <v>0</v>
      </c>
      <c r="N50" s="36"/>
      <c r="O50" s="35"/>
      <c r="Q50" s="122"/>
      <c r="R50" s="118"/>
    </row>
    <row r="51" spans="2:18" x14ac:dyDescent="0.2">
      <c r="B51" s="549"/>
      <c r="C51" s="550"/>
      <c r="D51" s="244"/>
      <c r="E51" s="263"/>
      <c r="F51" s="246"/>
      <c r="G51" s="246"/>
      <c r="H51" s="178">
        <f t="shared" si="0"/>
        <v>0</v>
      </c>
      <c r="I51" s="438"/>
      <c r="J51" s="438"/>
      <c r="K51" s="438"/>
      <c r="L51" s="438"/>
      <c r="M51" s="229">
        <f t="shared" si="1"/>
        <v>0</v>
      </c>
      <c r="N51" s="36"/>
      <c r="O51" s="35"/>
      <c r="Q51" s="122"/>
      <c r="R51" s="118"/>
    </row>
    <row r="52" spans="2:18" x14ac:dyDescent="0.2">
      <c r="B52" s="549"/>
      <c r="C52" s="550"/>
      <c r="D52" s="244"/>
      <c r="E52" s="263"/>
      <c r="F52" s="246"/>
      <c r="G52" s="246"/>
      <c r="H52" s="178">
        <f t="shared" si="0"/>
        <v>0</v>
      </c>
      <c r="I52" s="438"/>
      <c r="J52" s="438"/>
      <c r="K52" s="438"/>
      <c r="L52" s="438"/>
      <c r="M52" s="229">
        <f t="shared" si="1"/>
        <v>0</v>
      </c>
      <c r="N52" s="36"/>
      <c r="O52" s="35"/>
      <c r="Q52" s="122"/>
      <c r="R52" s="118"/>
    </row>
    <row r="53" spans="2:18" x14ac:dyDescent="0.2">
      <c r="B53" s="549"/>
      <c r="C53" s="550"/>
      <c r="D53" s="244"/>
      <c r="E53" s="263"/>
      <c r="F53" s="246"/>
      <c r="G53" s="246"/>
      <c r="H53" s="178">
        <f t="shared" si="0"/>
        <v>0</v>
      </c>
      <c r="I53" s="438"/>
      <c r="J53" s="438"/>
      <c r="K53" s="438"/>
      <c r="L53" s="438"/>
      <c r="M53" s="229">
        <f t="shared" si="1"/>
        <v>0</v>
      </c>
      <c r="N53" s="36"/>
      <c r="O53" s="35"/>
      <c r="Q53" s="122"/>
      <c r="R53" s="118"/>
    </row>
    <row r="54" spans="2:18" x14ac:dyDescent="0.2">
      <c r="B54" s="549"/>
      <c r="C54" s="550"/>
      <c r="D54" s="244"/>
      <c r="E54" s="263"/>
      <c r="F54" s="246"/>
      <c r="G54" s="246"/>
      <c r="H54" s="178">
        <f t="shared" si="0"/>
        <v>0</v>
      </c>
      <c r="I54" s="438"/>
      <c r="J54" s="438"/>
      <c r="K54" s="438"/>
      <c r="L54" s="438"/>
      <c r="M54" s="229">
        <f t="shared" si="1"/>
        <v>0</v>
      </c>
      <c r="N54" s="36"/>
      <c r="O54" s="35"/>
      <c r="Q54" s="122"/>
      <c r="R54" s="118"/>
    </row>
    <row r="55" spans="2:18" x14ac:dyDescent="0.2">
      <c r="B55" s="549"/>
      <c r="C55" s="550"/>
      <c r="D55" s="244"/>
      <c r="E55" s="263"/>
      <c r="F55" s="246"/>
      <c r="G55" s="246"/>
      <c r="H55" s="178">
        <f t="shared" si="0"/>
        <v>0</v>
      </c>
      <c r="I55" s="438"/>
      <c r="J55" s="438"/>
      <c r="K55" s="438"/>
      <c r="L55" s="438"/>
      <c r="M55" s="229">
        <f t="shared" si="1"/>
        <v>0</v>
      </c>
      <c r="N55" s="36"/>
      <c r="O55" s="35"/>
      <c r="Q55" s="122"/>
      <c r="R55" s="118"/>
    </row>
    <row r="56" spans="2:18" x14ac:dyDescent="0.2">
      <c r="B56" s="549"/>
      <c r="C56" s="550"/>
      <c r="D56" s="244"/>
      <c r="E56" s="263"/>
      <c r="F56" s="246"/>
      <c r="G56" s="246"/>
      <c r="H56" s="178">
        <f t="shared" si="0"/>
        <v>0</v>
      </c>
      <c r="I56" s="438"/>
      <c r="J56" s="438"/>
      <c r="K56" s="438"/>
      <c r="L56" s="438"/>
      <c r="M56" s="229">
        <f t="shared" si="1"/>
        <v>0</v>
      </c>
      <c r="N56" s="36"/>
      <c r="O56" s="35"/>
      <c r="Q56" s="122"/>
      <c r="R56" s="118"/>
    </row>
    <row r="57" spans="2:18" x14ac:dyDescent="0.2">
      <c r="B57" s="549"/>
      <c r="C57" s="550"/>
      <c r="D57" s="244"/>
      <c r="E57" s="263"/>
      <c r="F57" s="246"/>
      <c r="G57" s="246"/>
      <c r="H57" s="178">
        <f t="shared" si="0"/>
        <v>0</v>
      </c>
      <c r="I57" s="438"/>
      <c r="J57" s="438"/>
      <c r="K57" s="438"/>
      <c r="L57" s="438"/>
      <c r="M57" s="229">
        <f t="shared" si="1"/>
        <v>0</v>
      </c>
      <c r="N57" s="36"/>
      <c r="O57" s="35"/>
      <c r="Q57" s="122"/>
      <c r="R57" s="118"/>
    </row>
    <row r="58" spans="2:18" x14ac:dyDescent="0.2">
      <c r="B58" s="549"/>
      <c r="C58" s="550"/>
      <c r="D58" s="244"/>
      <c r="E58" s="263"/>
      <c r="F58" s="246"/>
      <c r="G58" s="246"/>
      <c r="H58" s="178">
        <f t="shared" si="0"/>
        <v>0</v>
      </c>
      <c r="I58" s="438"/>
      <c r="J58" s="438"/>
      <c r="K58" s="438"/>
      <c r="L58" s="438"/>
      <c r="M58" s="229">
        <f t="shared" si="1"/>
        <v>0</v>
      </c>
      <c r="N58" s="36"/>
      <c r="O58" s="35"/>
      <c r="Q58" s="122"/>
      <c r="R58" s="118"/>
    </row>
    <row r="59" spans="2:18" x14ac:dyDescent="0.2">
      <c r="B59" s="549"/>
      <c r="C59" s="550"/>
      <c r="D59" s="244"/>
      <c r="E59" s="263"/>
      <c r="F59" s="246"/>
      <c r="G59" s="246"/>
      <c r="H59" s="178">
        <f t="shared" si="0"/>
        <v>0</v>
      </c>
      <c r="I59" s="438"/>
      <c r="J59" s="438"/>
      <c r="K59" s="438"/>
      <c r="L59" s="438"/>
      <c r="M59" s="229">
        <f t="shared" si="1"/>
        <v>0</v>
      </c>
      <c r="N59" s="36"/>
      <c r="O59" s="35"/>
      <c r="Q59" s="122"/>
      <c r="R59" s="118"/>
    </row>
    <row r="60" spans="2:18" ht="13.5" thickBot="1" x14ac:dyDescent="0.25">
      <c r="B60" s="549"/>
      <c r="C60" s="550"/>
      <c r="D60" s="244"/>
      <c r="E60" s="263"/>
      <c r="F60" s="246"/>
      <c r="G60" s="246"/>
      <c r="H60" s="178">
        <f t="shared" si="0"/>
        <v>0</v>
      </c>
      <c r="I60" s="438"/>
      <c r="J60" s="438"/>
      <c r="K60" s="438"/>
      <c r="L60" s="438"/>
      <c r="M60" s="229">
        <f t="shared" si="1"/>
        <v>0</v>
      </c>
      <c r="N60" s="36"/>
      <c r="O60" s="35"/>
      <c r="Q60" s="122"/>
      <c r="R60" s="118"/>
    </row>
    <row r="61" spans="2:18" ht="13.5" thickBot="1" x14ac:dyDescent="0.25">
      <c r="B61" s="551"/>
      <c r="C61" s="552"/>
      <c r="D61" s="247"/>
      <c r="E61" s="248"/>
      <c r="F61" s="249"/>
      <c r="G61" s="249"/>
      <c r="H61" s="251">
        <f t="shared" si="0"/>
        <v>0</v>
      </c>
      <c r="I61" s="379"/>
      <c r="J61" s="379"/>
      <c r="K61" s="379"/>
      <c r="L61" s="380"/>
      <c r="M61" s="283">
        <f t="shared" si="1"/>
        <v>0</v>
      </c>
      <c r="N61" s="559">
        <f>SUM(H40:H61)</f>
        <v>0</v>
      </c>
      <c r="O61" s="560"/>
      <c r="Q61" s="122"/>
      <c r="R61" s="118"/>
    </row>
    <row r="62" spans="2:18" x14ac:dyDescent="0.2">
      <c r="B62" s="553" t="s">
        <v>6</v>
      </c>
      <c r="C62" s="554"/>
      <c r="D62" s="264"/>
      <c r="E62" s="265"/>
      <c r="F62" s="266"/>
      <c r="G62" s="266"/>
      <c r="H62" s="253">
        <f t="shared" si="0"/>
        <v>0</v>
      </c>
      <c r="I62" s="440"/>
      <c r="J62" s="440"/>
      <c r="K62" s="440"/>
      <c r="L62" s="440"/>
      <c r="M62" s="284">
        <f t="shared" si="1"/>
        <v>0</v>
      </c>
      <c r="N62" s="37"/>
      <c r="O62" s="40"/>
      <c r="Q62" s="122"/>
      <c r="R62" s="118"/>
    </row>
    <row r="63" spans="2:18" x14ac:dyDescent="0.2">
      <c r="B63" s="555"/>
      <c r="C63" s="556"/>
      <c r="D63" s="244"/>
      <c r="E63" s="263"/>
      <c r="F63" s="246"/>
      <c r="G63" s="246"/>
      <c r="H63" s="178">
        <f t="shared" si="0"/>
        <v>0</v>
      </c>
      <c r="I63" s="438"/>
      <c r="J63" s="438"/>
      <c r="K63" s="438"/>
      <c r="L63" s="438"/>
      <c r="M63" s="229">
        <f t="shared" si="1"/>
        <v>0</v>
      </c>
      <c r="N63" s="37"/>
      <c r="O63" s="40"/>
      <c r="Q63" s="122"/>
      <c r="R63" s="118"/>
    </row>
    <row r="64" spans="2:18" x14ac:dyDescent="0.2">
      <c r="B64" s="555"/>
      <c r="C64" s="556"/>
      <c r="D64" s="244"/>
      <c r="E64" s="263"/>
      <c r="F64" s="246"/>
      <c r="G64" s="246"/>
      <c r="H64" s="178">
        <f t="shared" si="0"/>
        <v>0</v>
      </c>
      <c r="I64" s="438"/>
      <c r="J64" s="438"/>
      <c r="K64" s="438"/>
      <c r="L64" s="438"/>
      <c r="M64" s="229">
        <f t="shared" si="1"/>
        <v>0</v>
      </c>
      <c r="N64" s="37"/>
      <c r="O64" s="40"/>
      <c r="Q64" s="122"/>
      <c r="R64" s="118"/>
    </row>
    <row r="65" spans="2:18" x14ac:dyDescent="0.2">
      <c r="B65" s="555"/>
      <c r="C65" s="556"/>
      <c r="D65" s="244"/>
      <c r="E65" s="263"/>
      <c r="F65" s="246"/>
      <c r="G65" s="246"/>
      <c r="H65" s="178">
        <f>F65*G65</f>
        <v>0</v>
      </c>
      <c r="I65" s="438"/>
      <c r="J65" s="438"/>
      <c r="K65" s="438"/>
      <c r="L65" s="438"/>
      <c r="M65" s="229">
        <f t="shared" si="1"/>
        <v>0</v>
      </c>
      <c r="N65" s="37"/>
      <c r="O65" s="40"/>
      <c r="Q65" s="122"/>
      <c r="R65" s="118"/>
    </row>
    <row r="66" spans="2:18" ht="13.5" thickBot="1" x14ac:dyDescent="0.25">
      <c r="B66" s="555"/>
      <c r="C66" s="556"/>
      <c r="D66" s="244"/>
      <c r="E66" s="263"/>
      <c r="F66" s="246"/>
      <c r="G66" s="246"/>
      <c r="H66" s="178">
        <f t="shared" si="0"/>
        <v>0</v>
      </c>
      <c r="I66" s="438"/>
      <c r="J66" s="438"/>
      <c r="K66" s="438"/>
      <c r="L66" s="438"/>
      <c r="M66" s="229">
        <f t="shared" si="1"/>
        <v>0</v>
      </c>
      <c r="N66" s="37"/>
      <c r="O66" s="40"/>
      <c r="Q66" s="122"/>
      <c r="R66" s="119"/>
    </row>
    <row r="67" spans="2:18" ht="13.5" thickBot="1" x14ac:dyDescent="0.25">
      <c r="B67" s="557"/>
      <c r="C67" s="558"/>
      <c r="D67" s="247"/>
      <c r="E67" s="248"/>
      <c r="F67" s="249"/>
      <c r="G67" s="249"/>
      <c r="H67" s="251">
        <f t="shared" si="0"/>
        <v>0</v>
      </c>
      <c r="I67" s="379"/>
      <c r="J67" s="379"/>
      <c r="K67" s="379"/>
      <c r="L67" s="380"/>
      <c r="M67" s="283">
        <f t="shared" si="1"/>
        <v>0</v>
      </c>
      <c r="N67" s="559">
        <f>SUM(H62:H67)</f>
        <v>0</v>
      </c>
      <c r="O67" s="560"/>
      <c r="Q67" s="122"/>
      <c r="R67" s="119"/>
    </row>
    <row r="68" spans="2:18" x14ac:dyDescent="0.2">
      <c r="B68" s="547" t="s">
        <v>7</v>
      </c>
      <c r="C68" s="548"/>
      <c r="D68" s="260"/>
      <c r="E68" s="261"/>
      <c r="F68" s="262"/>
      <c r="G68" s="262"/>
      <c r="H68" s="252">
        <f t="shared" si="0"/>
        <v>0</v>
      </c>
      <c r="I68" s="440"/>
      <c r="J68" s="440"/>
      <c r="K68" s="440"/>
      <c r="L68" s="440"/>
      <c r="M68" s="284">
        <f t="shared" si="1"/>
        <v>0</v>
      </c>
      <c r="N68" s="37"/>
      <c r="O68" s="40"/>
      <c r="Q68" s="122"/>
      <c r="R68" s="118"/>
    </row>
    <row r="69" spans="2:18" x14ac:dyDescent="0.2">
      <c r="B69" s="549"/>
      <c r="C69" s="550"/>
      <c r="D69" s="241"/>
      <c r="E69" s="267"/>
      <c r="F69" s="243"/>
      <c r="G69" s="243"/>
      <c r="H69" s="178">
        <f t="shared" si="0"/>
        <v>0</v>
      </c>
      <c r="I69" s="438"/>
      <c r="J69" s="438"/>
      <c r="K69" s="438"/>
      <c r="L69" s="438"/>
      <c r="M69" s="229">
        <f t="shared" si="1"/>
        <v>0</v>
      </c>
      <c r="N69" s="37"/>
      <c r="O69" s="40"/>
      <c r="Q69" s="122"/>
      <c r="R69" s="118"/>
    </row>
    <row r="70" spans="2:18" x14ac:dyDescent="0.2">
      <c r="B70" s="549"/>
      <c r="C70" s="550"/>
      <c r="D70" s="244"/>
      <c r="E70" s="263"/>
      <c r="F70" s="246"/>
      <c r="G70" s="246"/>
      <c r="H70" s="178">
        <f t="shared" si="0"/>
        <v>0</v>
      </c>
      <c r="I70" s="438"/>
      <c r="J70" s="438"/>
      <c r="K70" s="438"/>
      <c r="L70" s="438"/>
      <c r="M70" s="229">
        <f t="shared" si="1"/>
        <v>0</v>
      </c>
      <c r="N70" s="37"/>
      <c r="O70" s="40"/>
      <c r="Q70" s="122"/>
      <c r="R70" s="118"/>
    </row>
    <row r="71" spans="2:18" x14ac:dyDescent="0.2">
      <c r="B71" s="549"/>
      <c r="C71" s="550"/>
      <c r="D71" s="244"/>
      <c r="E71" s="263"/>
      <c r="F71" s="246"/>
      <c r="G71" s="246"/>
      <c r="H71" s="178">
        <f t="shared" si="0"/>
        <v>0</v>
      </c>
      <c r="I71" s="438"/>
      <c r="J71" s="438"/>
      <c r="K71" s="438"/>
      <c r="L71" s="438"/>
      <c r="M71" s="229">
        <f t="shared" si="1"/>
        <v>0</v>
      </c>
      <c r="N71" s="37"/>
      <c r="O71" s="40"/>
      <c r="Q71" s="122"/>
      <c r="R71" s="118"/>
    </row>
    <row r="72" spans="2:18" x14ac:dyDescent="0.2">
      <c r="B72" s="549"/>
      <c r="C72" s="550"/>
      <c r="D72" s="244"/>
      <c r="E72" s="263"/>
      <c r="F72" s="246"/>
      <c r="G72" s="246"/>
      <c r="H72" s="178">
        <f>F72*G72</f>
        <v>0</v>
      </c>
      <c r="I72" s="438"/>
      <c r="J72" s="438"/>
      <c r="K72" s="438"/>
      <c r="L72" s="438"/>
      <c r="M72" s="229">
        <f t="shared" ref="M72:M135" si="5">+SUM(I72:L72)</f>
        <v>0</v>
      </c>
      <c r="N72" s="37"/>
      <c r="O72" s="40"/>
      <c r="Q72" s="122"/>
      <c r="R72" s="118"/>
    </row>
    <row r="73" spans="2:18" x14ac:dyDescent="0.2">
      <c r="B73" s="549"/>
      <c r="C73" s="550"/>
      <c r="D73" s="244"/>
      <c r="E73" s="263"/>
      <c r="F73" s="246"/>
      <c r="G73" s="246"/>
      <c r="H73" s="178">
        <f t="shared" si="0"/>
        <v>0</v>
      </c>
      <c r="I73" s="438"/>
      <c r="J73" s="438"/>
      <c r="K73" s="438"/>
      <c r="L73" s="438"/>
      <c r="M73" s="229">
        <f t="shared" si="5"/>
        <v>0</v>
      </c>
      <c r="N73" s="37"/>
      <c r="O73" s="40"/>
      <c r="Q73" s="122"/>
      <c r="R73" s="118"/>
    </row>
    <row r="74" spans="2:18" ht="13.5" thickBot="1" x14ac:dyDescent="0.25">
      <c r="B74" s="549"/>
      <c r="C74" s="550"/>
      <c r="D74" s="244"/>
      <c r="E74" s="263"/>
      <c r="F74" s="246"/>
      <c r="G74" s="246"/>
      <c r="H74" s="178">
        <f t="shared" si="0"/>
        <v>0</v>
      </c>
      <c r="I74" s="438"/>
      <c r="J74" s="438"/>
      <c r="K74" s="438"/>
      <c r="L74" s="438"/>
      <c r="M74" s="229">
        <f t="shared" si="5"/>
        <v>0</v>
      </c>
      <c r="N74" s="37"/>
      <c r="O74" s="40"/>
      <c r="Q74" s="122"/>
      <c r="R74" s="118"/>
    </row>
    <row r="75" spans="2:18" ht="13.5" thickBot="1" x14ac:dyDescent="0.25">
      <c r="B75" s="551"/>
      <c r="C75" s="552"/>
      <c r="D75" s="247"/>
      <c r="E75" s="248"/>
      <c r="F75" s="249"/>
      <c r="G75" s="249"/>
      <c r="H75" s="251">
        <f t="shared" si="0"/>
        <v>0</v>
      </c>
      <c r="I75" s="379"/>
      <c r="J75" s="379"/>
      <c r="K75" s="379"/>
      <c r="L75" s="380"/>
      <c r="M75" s="283">
        <f t="shared" si="5"/>
        <v>0</v>
      </c>
      <c r="N75" s="559">
        <f>SUM(H68:H75)</f>
        <v>0</v>
      </c>
      <c r="O75" s="560"/>
      <c r="Q75" s="122"/>
      <c r="R75" s="118"/>
    </row>
    <row r="76" spans="2:18" x14ac:dyDescent="0.2">
      <c r="B76" s="547" t="s">
        <v>8</v>
      </c>
      <c r="C76" s="548"/>
      <c r="D76" s="268"/>
      <c r="E76" s="258"/>
      <c r="F76" s="259"/>
      <c r="G76" s="259"/>
      <c r="H76" s="253">
        <f t="shared" si="0"/>
        <v>0</v>
      </c>
      <c r="I76" s="440"/>
      <c r="J76" s="440"/>
      <c r="K76" s="440"/>
      <c r="L76" s="440"/>
      <c r="M76" s="284">
        <f t="shared" si="5"/>
        <v>0</v>
      </c>
      <c r="N76" s="37"/>
      <c r="O76" s="40"/>
      <c r="Q76" s="122"/>
      <c r="R76" s="118"/>
    </row>
    <row r="77" spans="2:18" x14ac:dyDescent="0.2">
      <c r="B77" s="549"/>
      <c r="C77" s="550"/>
      <c r="D77" s="260"/>
      <c r="E77" s="261"/>
      <c r="F77" s="262"/>
      <c r="G77" s="262"/>
      <c r="H77" s="252">
        <f t="shared" si="0"/>
        <v>0</v>
      </c>
      <c r="I77" s="438"/>
      <c r="J77" s="438"/>
      <c r="K77" s="438"/>
      <c r="L77" s="438"/>
      <c r="M77" s="229">
        <f t="shared" si="5"/>
        <v>0</v>
      </c>
      <c r="N77" s="37"/>
      <c r="O77" s="40"/>
      <c r="Q77" s="122"/>
      <c r="R77" s="118"/>
    </row>
    <row r="78" spans="2:18" x14ac:dyDescent="0.2">
      <c r="B78" s="549"/>
      <c r="C78" s="550"/>
      <c r="D78" s="260"/>
      <c r="E78" s="261"/>
      <c r="F78" s="262"/>
      <c r="G78" s="262"/>
      <c r="H78" s="252">
        <f t="shared" si="0"/>
        <v>0</v>
      </c>
      <c r="I78" s="438"/>
      <c r="J78" s="438"/>
      <c r="K78" s="438"/>
      <c r="L78" s="438"/>
      <c r="M78" s="229">
        <f t="shared" si="5"/>
        <v>0</v>
      </c>
      <c r="N78" s="37"/>
      <c r="O78" s="40"/>
      <c r="Q78" s="122"/>
      <c r="R78" s="118"/>
    </row>
    <row r="79" spans="2:18" x14ac:dyDescent="0.2">
      <c r="B79" s="549"/>
      <c r="C79" s="550"/>
      <c r="D79" s="260"/>
      <c r="E79" s="261"/>
      <c r="F79" s="262"/>
      <c r="G79" s="262"/>
      <c r="H79" s="252">
        <f t="shared" si="0"/>
        <v>0</v>
      </c>
      <c r="I79" s="438"/>
      <c r="J79" s="438"/>
      <c r="K79" s="438"/>
      <c r="L79" s="438"/>
      <c r="M79" s="229">
        <f t="shared" si="5"/>
        <v>0</v>
      </c>
      <c r="N79" s="37"/>
      <c r="O79" s="40"/>
      <c r="Q79" s="122"/>
      <c r="R79" s="118"/>
    </row>
    <row r="80" spans="2:18" x14ac:dyDescent="0.2">
      <c r="B80" s="549"/>
      <c r="C80" s="550"/>
      <c r="D80" s="260"/>
      <c r="E80" s="261"/>
      <c r="F80" s="262"/>
      <c r="G80" s="262"/>
      <c r="H80" s="252">
        <f t="shared" si="0"/>
        <v>0</v>
      </c>
      <c r="I80" s="438"/>
      <c r="J80" s="438"/>
      <c r="K80" s="438"/>
      <c r="L80" s="438"/>
      <c r="M80" s="229">
        <f t="shared" si="5"/>
        <v>0</v>
      </c>
      <c r="N80" s="37"/>
      <c r="O80" s="40"/>
      <c r="Q80" s="122"/>
      <c r="R80" s="118"/>
    </row>
    <row r="81" spans="2:18" x14ac:dyDescent="0.2">
      <c r="B81" s="549"/>
      <c r="C81" s="550"/>
      <c r="D81" s="260"/>
      <c r="E81" s="261"/>
      <c r="F81" s="262"/>
      <c r="G81" s="262"/>
      <c r="H81" s="252">
        <f t="shared" si="0"/>
        <v>0</v>
      </c>
      <c r="I81" s="438"/>
      <c r="J81" s="438"/>
      <c r="K81" s="438"/>
      <c r="L81" s="438"/>
      <c r="M81" s="229">
        <f t="shared" si="5"/>
        <v>0</v>
      </c>
      <c r="N81" s="37"/>
      <c r="O81" s="40"/>
      <c r="Q81" s="122"/>
      <c r="R81" s="118"/>
    </row>
    <row r="82" spans="2:18" x14ac:dyDescent="0.2">
      <c r="B82" s="549"/>
      <c r="C82" s="550"/>
      <c r="D82" s="260"/>
      <c r="E82" s="261"/>
      <c r="F82" s="262"/>
      <c r="G82" s="262"/>
      <c r="H82" s="252">
        <f t="shared" si="0"/>
        <v>0</v>
      </c>
      <c r="I82" s="438"/>
      <c r="J82" s="438"/>
      <c r="K82" s="438"/>
      <c r="L82" s="438"/>
      <c r="M82" s="229">
        <f t="shared" si="5"/>
        <v>0</v>
      </c>
      <c r="N82" s="37"/>
      <c r="O82" s="40"/>
      <c r="Q82" s="122"/>
      <c r="R82" s="118"/>
    </row>
    <row r="83" spans="2:18" x14ac:dyDescent="0.2">
      <c r="B83" s="549"/>
      <c r="C83" s="550"/>
      <c r="D83" s="260"/>
      <c r="E83" s="261"/>
      <c r="F83" s="262"/>
      <c r="G83" s="262"/>
      <c r="H83" s="252">
        <f t="shared" si="0"/>
        <v>0</v>
      </c>
      <c r="I83" s="438"/>
      <c r="J83" s="438"/>
      <c r="K83" s="438"/>
      <c r="L83" s="438"/>
      <c r="M83" s="229">
        <f t="shared" si="5"/>
        <v>0</v>
      </c>
      <c r="N83" s="37"/>
      <c r="O83" s="40"/>
      <c r="Q83" s="122"/>
      <c r="R83" s="118"/>
    </row>
    <row r="84" spans="2:18" x14ac:dyDescent="0.2">
      <c r="B84" s="549"/>
      <c r="C84" s="550"/>
      <c r="D84" s="260"/>
      <c r="E84" s="261"/>
      <c r="F84" s="262"/>
      <c r="G84" s="262"/>
      <c r="H84" s="252">
        <f t="shared" si="0"/>
        <v>0</v>
      </c>
      <c r="I84" s="438"/>
      <c r="J84" s="438"/>
      <c r="K84" s="438"/>
      <c r="L84" s="438"/>
      <c r="M84" s="229">
        <f t="shared" si="5"/>
        <v>0</v>
      </c>
      <c r="N84" s="37"/>
      <c r="O84" s="40"/>
      <c r="Q84" s="122"/>
      <c r="R84" s="118"/>
    </row>
    <row r="85" spans="2:18" x14ac:dyDescent="0.2">
      <c r="B85" s="549"/>
      <c r="C85" s="550"/>
      <c r="D85" s="260"/>
      <c r="E85" s="261"/>
      <c r="F85" s="262"/>
      <c r="G85" s="262"/>
      <c r="H85" s="252">
        <f t="shared" si="0"/>
        <v>0</v>
      </c>
      <c r="I85" s="438"/>
      <c r="J85" s="438"/>
      <c r="K85" s="438"/>
      <c r="L85" s="438"/>
      <c r="M85" s="229">
        <f t="shared" si="5"/>
        <v>0</v>
      </c>
      <c r="N85" s="37"/>
      <c r="O85" s="40"/>
      <c r="Q85" s="122"/>
      <c r="R85" s="119"/>
    </row>
    <row r="86" spans="2:18" x14ac:dyDescent="0.2">
      <c r="B86" s="549"/>
      <c r="C86" s="550"/>
      <c r="D86" s="260"/>
      <c r="E86" s="261"/>
      <c r="F86" s="262"/>
      <c r="G86" s="262"/>
      <c r="H86" s="252">
        <f t="shared" si="0"/>
        <v>0</v>
      </c>
      <c r="I86" s="438"/>
      <c r="J86" s="438"/>
      <c r="K86" s="438"/>
      <c r="L86" s="438"/>
      <c r="M86" s="229">
        <f t="shared" si="5"/>
        <v>0</v>
      </c>
      <c r="N86" s="37"/>
      <c r="O86" s="40"/>
      <c r="Q86" s="122"/>
      <c r="R86" s="119"/>
    </row>
    <row r="87" spans="2:18" x14ac:dyDescent="0.2">
      <c r="B87" s="549"/>
      <c r="C87" s="550"/>
      <c r="D87" s="241"/>
      <c r="E87" s="267"/>
      <c r="F87" s="243"/>
      <c r="G87" s="243"/>
      <c r="H87" s="178">
        <f t="shared" si="0"/>
        <v>0</v>
      </c>
      <c r="I87" s="438"/>
      <c r="J87" s="438"/>
      <c r="K87" s="438"/>
      <c r="L87" s="438"/>
      <c r="M87" s="229">
        <f t="shared" si="5"/>
        <v>0</v>
      </c>
      <c r="N87" s="37"/>
      <c r="O87" s="40"/>
      <c r="Q87" s="122"/>
      <c r="R87" s="118"/>
    </row>
    <row r="88" spans="2:18" x14ac:dyDescent="0.2">
      <c r="B88" s="549"/>
      <c r="C88" s="550"/>
      <c r="D88" s="241"/>
      <c r="E88" s="267"/>
      <c r="F88" s="243"/>
      <c r="G88" s="243"/>
      <c r="H88" s="178">
        <f t="shared" si="0"/>
        <v>0</v>
      </c>
      <c r="I88" s="438"/>
      <c r="J88" s="438"/>
      <c r="K88" s="438"/>
      <c r="L88" s="438"/>
      <c r="M88" s="229">
        <f t="shared" si="5"/>
        <v>0</v>
      </c>
      <c r="N88" s="37"/>
      <c r="O88" s="40"/>
      <c r="Q88" s="122"/>
      <c r="R88" s="118"/>
    </row>
    <row r="89" spans="2:18" x14ac:dyDescent="0.2">
      <c r="B89" s="549"/>
      <c r="C89" s="550"/>
      <c r="D89" s="244"/>
      <c r="E89" s="263"/>
      <c r="F89" s="246"/>
      <c r="G89" s="246"/>
      <c r="H89" s="178">
        <f t="shared" si="0"/>
        <v>0</v>
      </c>
      <c r="I89" s="438"/>
      <c r="J89" s="438"/>
      <c r="K89" s="438"/>
      <c r="L89" s="438"/>
      <c r="M89" s="229">
        <f t="shared" si="5"/>
        <v>0</v>
      </c>
      <c r="N89" s="37"/>
      <c r="O89" s="40"/>
      <c r="Q89" s="122"/>
      <c r="R89" s="118"/>
    </row>
    <row r="90" spans="2:18" x14ac:dyDescent="0.2">
      <c r="B90" s="549"/>
      <c r="C90" s="550"/>
      <c r="D90" s="244"/>
      <c r="E90" s="263"/>
      <c r="F90" s="246"/>
      <c r="G90" s="246"/>
      <c r="H90" s="178">
        <f t="shared" si="0"/>
        <v>0</v>
      </c>
      <c r="I90" s="438"/>
      <c r="J90" s="438"/>
      <c r="K90" s="438"/>
      <c r="L90" s="438"/>
      <c r="M90" s="229">
        <f t="shared" si="5"/>
        <v>0</v>
      </c>
      <c r="N90" s="37"/>
      <c r="O90" s="40"/>
      <c r="Q90" s="122"/>
      <c r="R90" s="119"/>
    </row>
    <row r="91" spans="2:18" x14ac:dyDescent="0.2">
      <c r="B91" s="549"/>
      <c r="C91" s="550"/>
      <c r="D91" s="244"/>
      <c r="E91" s="263"/>
      <c r="F91" s="246"/>
      <c r="G91" s="246"/>
      <c r="H91" s="178">
        <f>F91*G91</f>
        <v>0</v>
      </c>
      <c r="I91" s="438"/>
      <c r="J91" s="438"/>
      <c r="K91" s="438"/>
      <c r="L91" s="438"/>
      <c r="M91" s="229">
        <f t="shared" si="5"/>
        <v>0</v>
      </c>
      <c r="N91" s="37"/>
      <c r="O91" s="40"/>
      <c r="Q91" s="122"/>
      <c r="R91" s="119"/>
    </row>
    <row r="92" spans="2:18" x14ac:dyDescent="0.2">
      <c r="B92" s="549"/>
      <c r="C92" s="550"/>
      <c r="D92" s="244"/>
      <c r="E92" s="263"/>
      <c r="F92" s="246"/>
      <c r="G92" s="246"/>
      <c r="H92" s="178">
        <f t="shared" si="0"/>
        <v>0</v>
      </c>
      <c r="I92" s="438"/>
      <c r="J92" s="438"/>
      <c r="K92" s="438"/>
      <c r="L92" s="438"/>
      <c r="M92" s="229">
        <f t="shared" si="5"/>
        <v>0</v>
      </c>
      <c r="N92" s="37"/>
      <c r="O92" s="40"/>
      <c r="Q92" s="122"/>
      <c r="R92" s="118"/>
    </row>
    <row r="93" spans="2:18" x14ac:dyDescent="0.2">
      <c r="B93" s="549"/>
      <c r="C93" s="550"/>
      <c r="D93" s="244"/>
      <c r="E93" s="263"/>
      <c r="F93" s="246"/>
      <c r="G93" s="246"/>
      <c r="H93" s="178">
        <f t="shared" si="0"/>
        <v>0</v>
      </c>
      <c r="I93" s="438"/>
      <c r="J93" s="438"/>
      <c r="K93" s="438"/>
      <c r="L93" s="438"/>
      <c r="M93" s="229">
        <f t="shared" si="5"/>
        <v>0</v>
      </c>
      <c r="N93" s="37"/>
      <c r="O93" s="40"/>
      <c r="Q93" s="122"/>
      <c r="R93" s="118"/>
    </row>
    <row r="94" spans="2:18" x14ac:dyDescent="0.2">
      <c r="B94" s="549"/>
      <c r="C94" s="550"/>
      <c r="D94" s="244"/>
      <c r="E94" s="263"/>
      <c r="F94" s="246"/>
      <c r="G94" s="246"/>
      <c r="H94" s="178">
        <f t="shared" si="0"/>
        <v>0</v>
      </c>
      <c r="I94" s="438"/>
      <c r="J94" s="438"/>
      <c r="K94" s="438"/>
      <c r="L94" s="438"/>
      <c r="M94" s="229">
        <f t="shared" si="5"/>
        <v>0</v>
      </c>
      <c r="N94" s="37"/>
      <c r="O94" s="40"/>
      <c r="Q94" s="122"/>
      <c r="R94" s="118"/>
    </row>
    <row r="95" spans="2:18" x14ac:dyDescent="0.2">
      <c r="B95" s="549"/>
      <c r="C95" s="550"/>
      <c r="D95" s="244"/>
      <c r="E95" s="263"/>
      <c r="F95" s="263"/>
      <c r="G95" s="246"/>
      <c r="H95" s="178">
        <f t="shared" si="0"/>
        <v>0</v>
      </c>
      <c r="I95" s="438"/>
      <c r="J95" s="438"/>
      <c r="K95" s="438"/>
      <c r="L95" s="438"/>
      <c r="M95" s="229">
        <f t="shared" si="5"/>
        <v>0</v>
      </c>
      <c r="N95" s="37"/>
      <c r="O95" s="40"/>
      <c r="Q95" s="122"/>
      <c r="R95" s="118"/>
    </row>
    <row r="96" spans="2:18" x14ac:dyDescent="0.2">
      <c r="B96" s="549"/>
      <c r="C96" s="550"/>
      <c r="D96" s="269"/>
      <c r="E96" s="270"/>
      <c r="F96" s="271"/>
      <c r="G96" s="271"/>
      <c r="H96" s="178">
        <f t="shared" si="0"/>
        <v>0</v>
      </c>
      <c r="I96" s="438"/>
      <c r="J96" s="438"/>
      <c r="K96" s="438"/>
      <c r="L96" s="438"/>
      <c r="M96" s="229">
        <f t="shared" si="5"/>
        <v>0</v>
      </c>
      <c r="N96" s="37"/>
      <c r="O96" s="40"/>
      <c r="Q96" s="122"/>
      <c r="R96" s="118"/>
    </row>
    <row r="97" spans="2:18" x14ac:dyDescent="0.2">
      <c r="B97" s="549"/>
      <c r="C97" s="550"/>
      <c r="D97" s="269"/>
      <c r="E97" s="270"/>
      <c r="F97" s="271"/>
      <c r="G97" s="271"/>
      <c r="H97" s="178">
        <f t="shared" si="0"/>
        <v>0</v>
      </c>
      <c r="I97" s="438"/>
      <c r="J97" s="438"/>
      <c r="K97" s="438"/>
      <c r="L97" s="438"/>
      <c r="M97" s="229">
        <f t="shared" si="5"/>
        <v>0</v>
      </c>
      <c r="N97" s="37"/>
      <c r="O97" s="40"/>
      <c r="Q97" s="122"/>
      <c r="R97" s="118"/>
    </row>
    <row r="98" spans="2:18" x14ac:dyDescent="0.2">
      <c r="B98" s="549"/>
      <c r="C98" s="550"/>
      <c r="D98" s="269"/>
      <c r="E98" s="270"/>
      <c r="F98" s="271"/>
      <c r="G98" s="271"/>
      <c r="H98" s="178">
        <f t="shared" si="0"/>
        <v>0</v>
      </c>
      <c r="I98" s="438"/>
      <c r="J98" s="438"/>
      <c r="K98" s="438"/>
      <c r="L98" s="438"/>
      <c r="M98" s="229">
        <f t="shared" si="5"/>
        <v>0</v>
      </c>
      <c r="N98" s="37"/>
      <c r="O98" s="40"/>
      <c r="Q98" s="122"/>
      <c r="R98" s="118"/>
    </row>
    <row r="99" spans="2:18" x14ac:dyDescent="0.2">
      <c r="B99" s="549"/>
      <c r="C99" s="550"/>
      <c r="D99" s="269"/>
      <c r="E99" s="270"/>
      <c r="F99" s="271"/>
      <c r="G99" s="271"/>
      <c r="H99" s="178">
        <f t="shared" si="0"/>
        <v>0</v>
      </c>
      <c r="I99" s="438"/>
      <c r="J99" s="438"/>
      <c r="K99" s="438"/>
      <c r="L99" s="438"/>
      <c r="M99" s="229">
        <f t="shared" si="5"/>
        <v>0</v>
      </c>
      <c r="N99" s="37"/>
      <c r="O99" s="40"/>
      <c r="Q99" s="122"/>
      <c r="R99" s="118"/>
    </row>
    <row r="100" spans="2:18" x14ac:dyDescent="0.2">
      <c r="B100" s="549"/>
      <c r="C100" s="550"/>
      <c r="D100" s="269"/>
      <c r="E100" s="270"/>
      <c r="F100" s="271"/>
      <c r="G100" s="271"/>
      <c r="H100" s="178">
        <f t="shared" si="0"/>
        <v>0</v>
      </c>
      <c r="I100" s="438"/>
      <c r="J100" s="438"/>
      <c r="K100" s="438"/>
      <c r="L100" s="438"/>
      <c r="M100" s="229">
        <f t="shared" si="5"/>
        <v>0</v>
      </c>
      <c r="N100" s="37"/>
      <c r="O100" s="40"/>
      <c r="Q100" s="122"/>
      <c r="R100" s="118"/>
    </row>
    <row r="101" spans="2:18" x14ac:dyDescent="0.2">
      <c r="B101" s="549"/>
      <c r="C101" s="550"/>
      <c r="D101" s="269"/>
      <c r="E101" s="270"/>
      <c r="F101" s="271"/>
      <c r="G101" s="271"/>
      <c r="H101" s="178">
        <f t="shared" si="0"/>
        <v>0</v>
      </c>
      <c r="I101" s="438"/>
      <c r="J101" s="438"/>
      <c r="K101" s="438"/>
      <c r="L101" s="438"/>
      <c r="M101" s="229">
        <f t="shared" si="5"/>
        <v>0</v>
      </c>
      <c r="N101" s="37"/>
      <c r="O101" s="40"/>
      <c r="Q101" s="122"/>
      <c r="R101" s="118"/>
    </row>
    <row r="102" spans="2:18" ht="13.5" thickBot="1" x14ac:dyDescent="0.25">
      <c r="B102" s="549"/>
      <c r="C102" s="550"/>
      <c r="D102" s="269"/>
      <c r="E102" s="270"/>
      <c r="F102" s="271"/>
      <c r="G102" s="271"/>
      <c r="H102" s="178">
        <f t="shared" si="0"/>
        <v>0</v>
      </c>
      <c r="I102" s="438"/>
      <c r="J102" s="438"/>
      <c r="K102" s="438"/>
      <c r="L102" s="438"/>
      <c r="M102" s="229">
        <f t="shared" si="5"/>
        <v>0</v>
      </c>
      <c r="N102" s="37"/>
      <c r="O102" s="40"/>
      <c r="Q102" s="122"/>
      <c r="R102" s="118"/>
    </row>
    <row r="103" spans="2:18" ht="13.5" thickBot="1" x14ac:dyDescent="0.25">
      <c r="B103" s="551"/>
      <c r="C103" s="552"/>
      <c r="D103" s="247"/>
      <c r="E103" s="248"/>
      <c r="F103" s="249"/>
      <c r="G103" s="249"/>
      <c r="H103" s="251">
        <f t="shared" si="0"/>
        <v>0</v>
      </c>
      <c r="I103" s="379"/>
      <c r="J103" s="379"/>
      <c r="K103" s="379"/>
      <c r="L103" s="380"/>
      <c r="M103" s="283">
        <f t="shared" si="5"/>
        <v>0</v>
      </c>
      <c r="N103" s="559">
        <f>SUM(H76:H103)</f>
        <v>0</v>
      </c>
      <c r="O103" s="560"/>
      <c r="Q103" s="122"/>
      <c r="R103" s="118"/>
    </row>
    <row r="104" spans="2:18" x14ac:dyDescent="0.2">
      <c r="B104" s="553" t="s">
        <v>20</v>
      </c>
      <c r="C104" s="554"/>
      <c r="D104" s="257"/>
      <c r="E104" s="272"/>
      <c r="F104" s="259"/>
      <c r="G104" s="259"/>
      <c r="H104" s="253">
        <f t="shared" si="0"/>
        <v>0</v>
      </c>
      <c r="I104" s="440"/>
      <c r="J104" s="440"/>
      <c r="K104" s="440"/>
      <c r="L104" s="440"/>
      <c r="M104" s="284">
        <f t="shared" si="5"/>
        <v>0</v>
      </c>
      <c r="N104" s="37"/>
      <c r="O104" s="40"/>
      <c r="Q104" s="122"/>
      <c r="R104" s="118"/>
    </row>
    <row r="105" spans="2:18" x14ac:dyDescent="0.2">
      <c r="B105" s="555"/>
      <c r="C105" s="556"/>
      <c r="D105" s="241"/>
      <c r="E105" s="267"/>
      <c r="F105" s="243"/>
      <c r="G105" s="243"/>
      <c r="H105" s="178">
        <f t="shared" si="0"/>
        <v>0</v>
      </c>
      <c r="I105" s="438"/>
      <c r="J105" s="438"/>
      <c r="K105" s="438"/>
      <c r="L105" s="438"/>
      <c r="M105" s="229">
        <f t="shared" si="5"/>
        <v>0</v>
      </c>
      <c r="N105" s="37"/>
      <c r="O105" s="40"/>
      <c r="Q105" s="122"/>
      <c r="R105" s="118"/>
    </row>
    <row r="106" spans="2:18" x14ac:dyDescent="0.2">
      <c r="B106" s="555"/>
      <c r="C106" s="556"/>
      <c r="D106" s="244"/>
      <c r="E106" s="263"/>
      <c r="F106" s="246"/>
      <c r="G106" s="246"/>
      <c r="H106" s="178">
        <f>F106*G106</f>
        <v>0</v>
      </c>
      <c r="I106" s="438"/>
      <c r="J106" s="438"/>
      <c r="K106" s="438"/>
      <c r="L106" s="438"/>
      <c r="M106" s="229">
        <f t="shared" si="5"/>
        <v>0</v>
      </c>
      <c r="N106" s="37"/>
      <c r="O106" s="40"/>
      <c r="Q106" s="122"/>
      <c r="R106" s="118"/>
    </row>
    <row r="107" spans="2:18" x14ac:dyDescent="0.2">
      <c r="B107" s="555"/>
      <c r="C107" s="556"/>
      <c r="D107" s="244"/>
      <c r="E107" s="263"/>
      <c r="F107" s="246"/>
      <c r="G107" s="246"/>
      <c r="H107" s="178">
        <f>F107*G107</f>
        <v>0</v>
      </c>
      <c r="I107" s="438"/>
      <c r="J107" s="438"/>
      <c r="K107" s="438"/>
      <c r="L107" s="438"/>
      <c r="M107" s="229">
        <f t="shared" si="5"/>
        <v>0</v>
      </c>
      <c r="N107" s="37"/>
      <c r="O107" s="40"/>
      <c r="Q107" s="122"/>
      <c r="R107" s="118"/>
    </row>
    <row r="108" spans="2:18" x14ac:dyDescent="0.2">
      <c r="B108" s="555"/>
      <c r="C108" s="556"/>
      <c r="D108" s="244"/>
      <c r="E108" s="263"/>
      <c r="F108" s="246"/>
      <c r="G108" s="246"/>
      <c r="H108" s="178">
        <f>F108*G108</f>
        <v>0</v>
      </c>
      <c r="I108" s="438"/>
      <c r="J108" s="438"/>
      <c r="K108" s="438"/>
      <c r="L108" s="438"/>
      <c r="M108" s="229">
        <f t="shared" si="5"/>
        <v>0</v>
      </c>
      <c r="N108" s="37"/>
      <c r="O108" s="40"/>
      <c r="Q108" s="122"/>
      <c r="R108" s="118"/>
    </row>
    <row r="109" spans="2:18" x14ac:dyDescent="0.2">
      <c r="B109" s="555"/>
      <c r="C109" s="556"/>
      <c r="D109" s="244"/>
      <c r="E109" s="263"/>
      <c r="F109" s="246"/>
      <c r="G109" s="246"/>
      <c r="H109" s="178">
        <f t="shared" si="0"/>
        <v>0</v>
      </c>
      <c r="I109" s="438"/>
      <c r="J109" s="438"/>
      <c r="K109" s="438"/>
      <c r="L109" s="438"/>
      <c r="M109" s="229">
        <f t="shared" si="5"/>
        <v>0</v>
      </c>
      <c r="N109" s="37"/>
      <c r="O109" s="40"/>
      <c r="Q109" s="122"/>
      <c r="R109" s="118"/>
    </row>
    <row r="110" spans="2:18" ht="13.5" thickBot="1" x14ac:dyDescent="0.25">
      <c r="B110" s="555"/>
      <c r="C110" s="556"/>
      <c r="D110" s="244"/>
      <c r="E110" s="263"/>
      <c r="F110" s="246"/>
      <c r="G110" s="246"/>
      <c r="H110" s="178">
        <f t="shared" si="0"/>
        <v>0</v>
      </c>
      <c r="I110" s="438"/>
      <c r="J110" s="438"/>
      <c r="K110" s="438"/>
      <c r="L110" s="438"/>
      <c r="M110" s="229">
        <f t="shared" si="5"/>
        <v>0</v>
      </c>
      <c r="N110" s="37"/>
      <c r="O110" s="40"/>
      <c r="Q110" s="122"/>
      <c r="R110" s="118"/>
    </row>
    <row r="111" spans="2:18" ht="13.5" thickBot="1" x14ac:dyDescent="0.25">
      <c r="B111" s="557"/>
      <c r="C111" s="558"/>
      <c r="D111" s="247"/>
      <c r="E111" s="248"/>
      <c r="F111" s="249"/>
      <c r="G111" s="249"/>
      <c r="H111" s="254">
        <f t="shared" si="0"/>
        <v>0</v>
      </c>
      <c r="I111" s="379"/>
      <c r="J111" s="379"/>
      <c r="K111" s="379"/>
      <c r="L111" s="380"/>
      <c r="M111" s="283">
        <f t="shared" si="5"/>
        <v>0</v>
      </c>
      <c r="N111" s="559">
        <f>SUM(H104:H111)</f>
        <v>0</v>
      </c>
      <c r="O111" s="560"/>
      <c r="Q111" s="122"/>
      <c r="R111" s="118"/>
    </row>
    <row r="112" spans="2:18" x14ac:dyDescent="0.2">
      <c r="B112" s="553" t="s">
        <v>9</v>
      </c>
      <c r="C112" s="554"/>
      <c r="D112" s="257"/>
      <c r="E112" s="258"/>
      <c r="F112" s="259"/>
      <c r="G112" s="259"/>
      <c r="H112" s="253">
        <f t="shared" si="0"/>
        <v>0</v>
      </c>
      <c r="I112" s="438"/>
      <c r="J112" s="438"/>
      <c r="K112" s="438"/>
      <c r="L112" s="438"/>
      <c r="M112" s="284">
        <f t="shared" si="5"/>
        <v>0</v>
      </c>
      <c r="N112" s="37"/>
      <c r="O112" s="40"/>
      <c r="Q112" s="122"/>
      <c r="R112" s="118"/>
    </row>
    <row r="113" spans="2:18" x14ac:dyDescent="0.2">
      <c r="B113" s="555"/>
      <c r="C113" s="556"/>
      <c r="D113" s="241"/>
      <c r="E113" s="267"/>
      <c r="F113" s="243"/>
      <c r="G113" s="243"/>
      <c r="H113" s="178">
        <f t="shared" si="0"/>
        <v>0</v>
      </c>
      <c r="I113" s="438"/>
      <c r="J113" s="438"/>
      <c r="K113" s="438"/>
      <c r="L113" s="438"/>
      <c r="M113" s="229">
        <f t="shared" si="5"/>
        <v>0</v>
      </c>
      <c r="N113" s="37"/>
      <c r="O113" s="40"/>
      <c r="Q113" s="122"/>
      <c r="R113" s="118"/>
    </row>
    <row r="114" spans="2:18" x14ac:dyDescent="0.2">
      <c r="B114" s="555"/>
      <c r="C114" s="556"/>
      <c r="D114" s="241"/>
      <c r="E114" s="267"/>
      <c r="F114" s="243"/>
      <c r="G114" s="243"/>
      <c r="H114" s="178">
        <f t="shared" si="0"/>
        <v>0</v>
      </c>
      <c r="I114" s="438"/>
      <c r="J114" s="438"/>
      <c r="K114" s="438"/>
      <c r="L114" s="438"/>
      <c r="M114" s="229">
        <f t="shared" si="5"/>
        <v>0</v>
      </c>
      <c r="N114" s="37"/>
      <c r="O114" s="40"/>
      <c r="Q114" s="122"/>
      <c r="R114" s="118"/>
    </row>
    <row r="115" spans="2:18" x14ac:dyDescent="0.2">
      <c r="B115" s="555"/>
      <c r="C115" s="556"/>
      <c r="D115" s="241"/>
      <c r="E115" s="267"/>
      <c r="F115" s="243"/>
      <c r="G115" s="243"/>
      <c r="H115" s="178">
        <f t="shared" si="0"/>
        <v>0</v>
      </c>
      <c r="I115" s="438"/>
      <c r="J115" s="438"/>
      <c r="K115" s="438"/>
      <c r="L115" s="438"/>
      <c r="M115" s="229">
        <f t="shared" si="5"/>
        <v>0</v>
      </c>
      <c r="N115" s="37"/>
      <c r="O115" s="40"/>
      <c r="Q115" s="122"/>
      <c r="R115" s="118"/>
    </row>
    <row r="116" spans="2:18" x14ac:dyDescent="0.2">
      <c r="B116" s="555"/>
      <c r="C116" s="556"/>
      <c r="D116" s="241"/>
      <c r="E116" s="267"/>
      <c r="F116" s="243"/>
      <c r="G116" s="243"/>
      <c r="H116" s="178">
        <f t="shared" si="0"/>
        <v>0</v>
      </c>
      <c r="I116" s="438"/>
      <c r="J116" s="438"/>
      <c r="K116" s="438"/>
      <c r="L116" s="438"/>
      <c r="M116" s="229">
        <f t="shared" si="5"/>
        <v>0</v>
      </c>
      <c r="N116" s="37"/>
      <c r="O116" s="40"/>
      <c r="Q116" s="122"/>
      <c r="R116" s="118"/>
    </row>
    <row r="117" spans="2:18" x14ac:dyDescent="0.2">
      <c r="B117" s="555"/>
      <c r="C117" s="556"/>
      <c r="D117" s="241"/>
      <c r="E117" s="267"/>
      <c r="F117" s="243"/>
      <c r="G117" s="243"/>
      <c r="H117" s="178">
        <f>F117*G117</f>
        <v>0</v>
      </c>
      <c r="I117" s="438"/>
      <c r="J117" s="438"/>
      <c r="K117" s="438"/>
      <c r="L117" s="438"/>
      <c r="M117" s="229">
        <f t="shared" si="5"/>
        <v>0</v>
      </c>
      <c r="N117" s="37"/>
      <c r="O117" s="40"/>
      <c r="Q117" s="122"/>
      <c r="R117" s="118"/>
    </row>
    <row r="118" spans="2:18" ht="13.5" thickBot="1" x14ac:dyDescent="0.25">
      <c r="B118" s="555"/>
      <c r="C118" s="556"/>
      <c r="D118" s="241"/>
      <c r="E118" s="267"/>
      <c r="F118" s="243"/>
      <c r="G118" s="243"/>
      <c r="H118" s="178">
        <f t="shared" si="0"/>
        <v>0</v>
      </c>
      <c r="I118" s="438"/>
      <c r="J118" s="438"/>
      <c r="K118" s="438"/>
      <c r="L118" s="438"/>
      <c r="M118" s="229">
        <f t="shared" si="5"/>
        <v>0</v>
      </c>
      <c r="N118" s="37"/>
      <c r="O118" s="40"/>
      <c r="Q118" s="122"/>
      <c r="R118" s="118"/>
    </row>
    <row r="119" spans="2:18" ht="12.75" customHeight="1" thickBot="1" x14ac:dyDescent="0.25">
      <c r="B119" s="557"/>
      <c r="C119" s="558"/>
      <c r="D119" s="273"/>
      <c r="E119" s="267"/>
      <c r="F119" s="250"/>
      <c r="G119" s="250"/>
      <c r="H119" s="254">
        <f t="shared" si="0"/>
        <v>0</v>
      </c>
      <c r="I119" s="379"/>
      <c r="J119" s="379"/>
      <c r="K119" s="379"/>
      <c r="L119" s="380"/>
      <c r="M119" s="283">
        <f t="shared" si="5"/>
        <v>0</v>
      </c>
      <c r="N119" s="559">
        <f>SUM(H112:H119)</f>
        <v>0</v>
      </c>
      <c r="O119" s="560"/>
      <c r="Q119" s="122"/>
      <c r="R119" s="118"/>
    </row>
    <row r="120" spans="2:18" x14ac:dyDescent="0.2">
      <c r="B120" s="553" t="s">
        <v>10</v>
      </c>
      <c r="C120" s="554"/>
      <c r="D120" s="264"/>
      <c r="E120" s="265"/>
      <c r="F120" s="266"/>
      <c r="G120" s="266"/>
      <c r="H120" s="253">
        <f t="shared" si="0"/>
        <v>0</v>
      </c>
      <c r="I120" s="438"/>
      <c r="J120" s="438"/>
      <c r="K120" s="438"/>
      <c r="L120" s="438"/>
      <c r="M120" s="284">
        <f t="shared" si="5"/>
        <v>0</v>
      </c>
      <c r="N120" s="37"/>
      <c r="O120" s="40"/>
      <c r="Q120" s="122"/>
      <c r="R120" s="118"/>
    </row>
    <row r="121" spans="2:18" x14ac:dyDescent="0.2">
      <c r="B121" s="555"/>
      <c r="C121" s="556"/>
      <c r="D121" s="244"/>
      <c r="E121" s="263"/>
      <c r="F121" s="246"/>
      <c r="G121" s="246"/>
      <c r="H121" s="178">
        <f>F121*G121</f>
        <v>0</v>
      </c>
      <c r="I121" s="438"/>
      <c r="J121" s="438"/>
      <c r="K121" s="438"/>
      <c r="L121" s="438"/>
      <c r="M121" s="229">
        <f t="shared" si="5"/>
        <v>0</v>
      </c>
      <c r="N121" s="37"/>
      <c r="O121" s="40"/>
      <c r="Q121" s="122"/>
      <c r="R121" s="118"/>
    </row>
    <row r="122" spans="2:18" x14ac:dyDescent="0.2">
      <c r="B122" s="555"/>
      <c r="C122" s="556"/>
      <c r="D122" s="244"/>
      <c r="E122" s="263"/>
      <c r="F122" s="246"/>
      <c r="G122" s="246"/>
      <c r="H122" s="178">
        <f t="shared" si="0"/>
        <v>0</v>
      </c>
      <c r="I122" s="438"/>
      <c r="J122" s="438"/>
      <c r="K122" s="438"/>
      <c r="L122" s="438"/>
      <c r="M122" s="229">
        <f t="shared" si="5"/>
        <v>0</v>
      </c>
      <c r="N122" s="37"/>
      <c r="O122" s="40"/>
      <c r="Q122" s="122"/>
      <c r="R122" s="118"/>
    </row>
    <row r="123" spans="2:18" ht="13.5" thickBot="1" x14ac:dyDescent="0.25">
      <c r="B123" s="555"/>
      <c r="C123" s="556"/>
      <c r="D123" s="244"/>
      <c r="E123" s="263"/>
      <c r="F123" s="246"/>
      <c r="G123" s="246"/>
      <c r="H123" s="178">
        <f t="shared" si="0"/>
        <v>0</v>
      </c>
      <c r="I123" s="438"/>
      <c r="J123" s="438"/>
      <c r="K123" s="438"/>
      <c r="L123" s="438"/>
      <c r="M123" s="229">
        <f t="shared" si="5"/>
        <v>0</v>
      </c>
      <c r="N123" s="37"/>
      <c r="O123" s="40"/>
      <c r="Q123" s="122"/>
      <c r="R123" s="118"/>
    </row>
    <row r="124" spans="2:18" ht="13.5" thickBot="1" x14ac:dyDescent="0.25">
      <c r="B124" s="557"/>
      <c r="C124" s="558"/>
      <c r="D124" s="247"/>
      <c r="E124" s="248"/>
      <c r="F124" s="249"/>
      <c r="G124" s="249"/>
      <c r="H124" s="254">
        <f t="shared" si="0"/>
        <v>0</v>
      </c>
      <c r="I124" s="379"/>
      <c r="J124" s="379"/>
      <c r="K124" s="379"/>
      <c r="L124" s="380"/>
      <c r="M124" s="283">
        <f t="shared" si="5"/>
        <v>0</v>
      </c>
      <c r="N124" s="559">
        <f>SUM(H120:H124)</f>
        <v>0</v>
      </c>
      <c r="O124" s="560"/>
      <c r="Q124" s="122"/>
      <c r="R124" s="118"/>
    </row>
    <row r="125" spans="2:18" x14ac:dyDescent="0.2">
      <c r="B125" s="553" t="s">
        <v>11</v>
      </c>
      <c r="C125" s="554"/>
      <c r="D125" s="264"/>
      <c r="E125" s="265"/>
      <c r="F125" s="266"/>
      <c r="G125" s="266"/>
      <c r="H125" s="253">
        <f t="shared" si="0"/>
        <v>0</v>
      </c>
      <c r="I125" s="438"/>
      <c r="J125" s="438"/>
      <c r="K125" s="438"/>
      <c r="L125" s="438"/>
      <c r="M125" s="284">
        <f t="shared" si="5"/>
        <v>0</v>
      </c>
      <c r="N125" s="37"/>
      <c r="O125" s="40"/>
      <c r="Q125" s="122"/>
      <c r="R125" s="118"/>
    </row>
    <row r="126" spans="2:18" x14ac:dyDescent="0.2">
      <c r="B126" s="555"/>
      <c r="C126" s="556"/>
      <c r="D126" s="244"/>
      <c r="E126" s="263"/>
      <c r="F126" s="246"/>
      <c r="G126" s="246"/>
      <c r="H126" s="178">
        <f t="shared" si="0"/>
        <v>0</v>
      </c>
      <c r="I126" s="438"/>
      <c r="J126" s="438"/>
      <c r="K126" s="438"/>
      <c r="L126" s="438"/>
      <c r="M126" s="229">
        <f t="shared" si="5"/>
        <v>0</v>
      </c>
      <c r="N126" s="37"/>
      <c r="O126" s="40"/>
      <c r="Q126" s="122"/>
      <c r="R126" s="118"/>
    </row>
    <row r="127" spans="2:18" x14ac:dyDescent="0.2">
      <c r="B127" s="555"/>
      <c r="C127" s="556"/>
      <c r="D127" s="244"/>
      <c r="E127" s="263"/>
      <c r="F127" s="246"/>
      <c r="G127" s="246"/>
      <c r="H127" s="178">
        <f t="shared" si="0"/>
        <v>0</v>
      </c>
      <c r="I127" s="438"/>
      <c r="J127" s="438"/>
      <c r="K127" s="438"/>
      <c r="L127" s="438"/>
      <c r="M127" s="229">
        <f t="shared" si="5"/>
        <v>0</v>
      </c>
      <c r="N127" s="37"/>
      <c r="O127" s="40"/>
      <c r="Q127" s="122"/>
      <c r="R127" s="118"/>
    </row>
    <row r="128" spans="2:18" x14ac:dyDescent="0.2">
      <c r="B128" s="555"/>
      <c r="C128" s="556"/>
      <c r="D128" s="244"/>
      <c r="E128" s="263"/>
      <c r="F128" s="246"/>
      <c r="G128" s="246"/>
      <c r="H128" s="178">
        <f t="shared" si="0"/>
        <v>0</v>
      </c>
      <c r="I128" s="438"/>
      <c r="J128" s="438"/>
      <c r="K128" s="438"/>
      <c r="L128" s="438"/>
      <c r="M128" s="229">
        <f t="shared" si="5"/>
        <v>0</v>
      </c>
      <c r="N128" s="37"/>
      <c r="O128" s="40"/>
      <c r="Q128" s="122"/>
      <c r="R128" s="118"/>
    </row>
    <row r="129" spans="2:18" x14ac:dyDescent="0.2">
      <c r="B129" s="555"/>
      <c r="C129" s="556"/>
      <c r="D129" s="244"/>
      <c r="E129" s="263"/>
      <c r="F129" s="246"/>
      <c r="G129" s="246"/>
      <c r="H129" s="178">
        <f t="shared" si="0"/>
        <v>0</v>
      </c>
      <c r="I129" s="438"/>
      <c r="J129" s="438"/>
      <c r="K129" s="438"/>
      <c r="L129" s="438"/>
      <c r="M129" s="229">
        <f t="shared" si="5"/>
        <v>0</v>
      </c>
      <c r="N129" s="37"/>
      <c r="O129" s="40"/>
      <c r="Q129" s="122"/>
      <c r="R129" s="118"/>
    </row>
    <row r="130" spans="2:18" x14ac:dyDescent="0.2">
      <c r="B130" s="555"/>
      <c r="C130" s="556"/>
      <c r="D130" s="244"/>
      <c r="E130" s="263"/>
      <c r="F130" s="246"/>
      <c r="G130" s="246"/>
      <c r="H130" s="178">
        <f t="shared" si="0"/>
        <v>0</v>
      </c>
      <c r="I130" s="438"/>
      <c r="J130" s="438"/>
      <c r="K130" s="438"/>
      <c r="L130" s="438"/>
      <c r="M130" s="229">
        <f t="shared" si="5"/>
        <v>0</v>
      </c>
      <c r="N130" s="37"/>
      <c r="O130" s="40"/>
      <c r="Q130" s="122"/>
      <c r="R130" s="118"/>
    </row>
    <row r="131" spans="2:18" x14ac:dyDescent="0.2">
      <c r="B131" s="555"/>
      <c r="C131" s="556"/>
      <c r="D131" s="244"/>
      <c r="E131" s="263"/>
      <c r="F131" s="246"/>
      <c r="G131" s="246"/>
      <c r="H131" s="178">
        <f t="shared" si="0"/>
        <v>0</v>
      </c>
      <c r="I131" s="438"/>
      <c r="J131" s="438"/>
      <c r="K131" s="438"/>
      <c r="L131" s="438"/>
      <c r="M131" s="229">
        <f t="shared" si="5"/>
        <v>0</v>
      </c>
      <c r="N131" s="37"/>
      <c r="O131" s="40"/>
      <c r="Q131" s="122"/>
      <c r="R131" s="118"/>
    </row>
    <row r="132" spans="2:18" ht="13.5" thickBot="1" x14ac:dyDescent="0.25">
      <c r="B132" s="555"/>
      <c r="C132" s="556"/>
      <c r="D132" s="244"/>
      <c r="E132" s="263"/>
      <c r="F132" s="246"/>
      <c r="G132" s="246"/>
      <c r="H132" s="178">
        <f t="shared" si="0"/>
        <v>0</v>
      </c>
      <c r="I132" s="438"/>
      <c r="J132" s="438"/>
      <c r="K132" s="438"/>
      <c r="L132" s="438"/>
      <c r="M132" s="229">
        <f t="shared" si="5"/>
        <v>0</v>
      </c>
      <c r="N132" s="37"/>
      <c r="O132" s="40"/>
      <c r="Q132" s="122"/>
      <c r="R132" s="118"/>
    </row>
    <row r="133" spans="2:18" ht="13.5" thickBot="1" x14ac:dyDescent="0.25">
      <c r="B133" s="557"/>
      <c r="C133" s="558"/>
      <c r="D133" s="247"/>
      <c r="E133" s="248"/>
      <c r="F133" s="249"/>
      <c r="G133" s="249"/>
      <c r="H133" s="254">
        <f t="shared" si="0"/>
        <v>0</v>
      </c>
      <c r="I133" s="379"/>
      <c r="J133" s="379"/>
      <c r="K133" s="379"/>
      <c r="L133" s="380"/>
      <c r="M133" s="283">
        <f t="shared" si="5"/>
        <v>0</v>
      </c>
      <c r="N133" s="559">
        <f>SUM(H125:H133)</f>
        <v>0</v>
      </c>
      <c r="O133" s="560"/>
      <c r="Q133" s="122"/>
      <c r="R133" s="118"/>
    </row>
    <row r="134" spans="2:18" x14ac:dyDescent="0.2">
      <c r="B134" s="553" t="s">
        <v>0</v>
      </c>
      <c r="C134" s="554"/>
      <c r="D134" s="264"/>
      <c r="E134" s="265"/>
      <c r="F134" s="266"/>
      <c r="G134" s="266"/>
      <c r="H134" s="253">
        <f t="shared" si="0"/>
        <v>0</v>
      </c>
      <c r="I134" s="438"/>
      <c r="J134" s="438"/>
      <c r="K134" s="438"/>
      <c r="L134" s="438"/>
      <c r="M134" s="284">
        <f t="shared" si="5"/>
        <v>0</v>
      </c>
      <c r="N134" s="37"/>
      <c r="O134" s="40"/>
      <c r="Q134" s="122"/>
      <c r="R134" s="118"/>
    </row>
    <row r="135" spans="2:18" ht="13.5" thickBot="1" x14ac:dyDescent="0.25">
      <c r="B135" s="555"/>
      <c r="C135" s="556"/>
      <c r="D135" s="244"/>
      <c r="E135" s="263"/>
      <c r="F135" s="246"/>
      <c r="G135" s="246"/>
      <c r="H135" s="178">
        <f t="shared" si="0"/>
        <v>0</v>
      </c>
      <c r="I135" s="438"/>
      <c r="J135" s="438"/>
      <c r="K135" s="438"/>
      <c r="L135" s="438"/>
      <c r="M135" s="229">
        <f t="shared" si="5"/>
        <v>0</v>
      </c>
      <c r="N135" s="37"/>
      <c r="O135" s="40"/>
      <c r="Q135" s="122"/>
      <c r="R135" s="118"/>
    </row>
    <row r="136" spans="2:18" ht="13.5" thickBot="1" x14ac:dyDescent="0.25">
      <c r="B136" s="557"/>
      <c r="C136" s="558"/>
      <c r="D136" s="247"/>
      <c r="E136" s="248"/>
      <c r="F136" s="249"/>
      <c r="G136" s="249"/>
      <c r="H136" s="254">
        <f t="shared" si="0"/>
        <v>0</v>
      </c>
      <c r="I136" s="379"/>
      <c r="J136" s="379"/>
      <c r="K136" s="379"/>
      <c r="L136" s="380"/>
      <c r="M136" s="283">
        <f>+SUM(I136:L136)</f>
        <v>0</v>
      </c>
      <c r="N136" s="559">
        <f>SUM(H134:H136)</f>
        <v>0</v>
      </c>
      <c r="O136" s="560"/>
      <c r="Q136" s="122"/>
      <c r="R136" s="118"/>
    </row>
    <row r="137" spans="2:18" x14ac:dyDescent="0.2">
      <c r="B137" s="539" t="s">
        <v>4</v>
      </c>
      <c r="C137" s="540"/>
      <c r="D137" s="257"/>
      <c r="E137" s="258"/>
      <c r="F137" s="259"/>
      <c r="G137" s="259"/>
      <c r="H137" s="253">
        <f t="shared" si="0"/>
        <v>0</v>
      </c>
      <c r="I137" s="438"/>
      <c r="J137" s="438"/>
      <c r="K137" s="438"/>
      <c r="L137" s="438"/>
      <c r="M137" s="284">
        <f>+SUM(I137:L137)</f>
        <v>0</v>
      </c>
      <c r="N137" s="23"/>
      <c r="O137" s="24"/>
      <c r="Q137" s="122"/>
      <c r="R137" s="118"/>
    </row>
    <row r="138" spans="2:18" ht="13.5" thickBot="1" x14ac:dyDescent="0.25">
      <c r="B138" s="541"/>
      <c r="C138" s="542"/>
      <c r="D138" s="244"/>
      <c r="E138" s="263"/>
      <c r="F138" s="246"/>
      <c r="G138" s="246"/>
      <c r="H138" s="178">
        <f>F138*G138</f>
        <v>0</v>
      </c>
      <c r="I138" s="438"/>
      <c r="J138" s="438"/>
      <c r="K138" s="438"/>
      <c r="L138" s="438"/>
      <c r="M138" s="229">
        <f>+SUM(I138:L138)</f>
        <v>0</v>
      </c>
      <c r="N138" s="23"/>
      <c r="O138" s="24"/>
      <c r="Q138" s="122"/>
      <c r="R138" s="118"/>
    </row>
    <row r="139" spans="2:18" ht="13.5" thickBot="1" x14ac:dyDescent="0.25">
      <c r="B139" s="543"/>
      <c r="C139" s="544"/>
      <c r="D139" s="247"/>
      <c r="E139" s="248"/>
      <c r="F139" s="249"/>
      <c r="G139" s="249"/>
      <c r="H139" s="254">
        <f>F139*G139</f>
        <v>0</v>
      </c>
      <c r="I139" s="379"/>
      <c r="J139" s="379"/>
      <c r="K139" s="379"/>
      <c r="L139" s="380"/>
      <c r="M139" s="283">
        <f>+SUM(I139:L139)</f>
        <v>0</v>
      </c>
      <c r="N139" s="559">
        <f>SUM(H137:H139)</f>
        <v>0</v>
      </c>
      <c r="O139" s="560"/>
      <c r="Q139" s="122"/>
      <c r="R139" s="118"/>
    </row>
    <row r="140" spans="2:18" ht="13.5" thickBot="1" x14ac:dyDescent="0.25">
      <c r="F140" s="36"/>
      <c r="G140" s="36"/>
      <c r="H140" s="37"/>
      <c r="I140" s="197"/>
      <c r="J140" s="197"/>
      <c r="K140" s="197"/>
      <c r="L140" s="197"/>
      <c r="M140" s="197"/>
      <c r="N140" s="37"/>
      <c r="O140" s="40"/>
      <c r="Q140" s="122"/>
      <c r="R140" s="118"/>
    </row>
    <row r="141" spans="2:18" ht="13.5" thickBot="1" x14ac:dyDescent="0.25">
      <c r="B141" s="280" t="s">
        <v>22</v>
      </c>
      <c r="C141" s="275"/>
      <c r="D141" s="276"/>
      <c r="E141" s="275"/>
      <c r="F141" s="277"/>
      <c r="G141" s="278"/>
      <c r="H141" s="279">
        <f>SUM(H7:H139)</f>
        <v>0</v>
      </c>
      <c r="I141" s="279">
        <f>SUM(I7:I139)</f>
        <v>0</v>
      </c>
      <c r="J141" s="279">
        <f>SUM(J7:J139)</f>
        <v>0</v>
      </c>
      <c r="K141" s="279">
        <f>SUM(K7:K139)</f>
        <v>0</v>
      </c>
      <c r="L141" s="279">
        <f>SUM(L7:L139)</f>
        <v>0</v>
      </c>
      <c r="M141" s="437">
        <f>+SUM(I141:L141)</f>
        <v>0</v>
      </c>
      <c r="N141" s="545">
        <f>SUM(O39+N61+N67+N75+N103+N111+N119+N124+N133+N136+N139)</f>
        <v>0</v>
      </c>
      <c r="O141" s="546"/>
      <c r="Q141" s="122"/>
      <c r="R141" s="118"/>
    </row>
    <row r="142" spans="2:18" x14ac:dyDescent="0.2">
      <c r="Q142" s="41"/>
    </row>
    <row r="143" spans="2:18" x14ac:dyDescent="0.2">
      <c r="F143" s="36"/>
      <c r="O143" s="38"/>
      <c r="Q143" s="41"/>
    </row>
    <row r="144" spans="2:18" x14ac:dyDescent="0.2">
      <c r="F144" s="42"/>
      <c r="Q144" s="41"/>
    </row>
    <row r="145" spans="6:6" x14ac:dyDescent="0.2">
      <c r="F145" s="43"/>
    </row>
  </sheetData>
  <sheetProtection password="DC06" sheet="1" objects="1" scenarios="1" formatCells="0" formatColumns="0" formatRows="0"/>
  <mergeCells count="26">
    <mergeCell ref="B2:C2"/>
    <mergeCell ref="N61:O61"/>
    <mergeCell ref="N67:O67"/>
    <mergeCell ref="N75:O75"/>
    <mergeCell ref="N4:O4"/>
    <mergeCell ref="B7:B39"/>
    <mergeCell ref="C30:C34"/>
    <mergeCell ref="C35:C39"/>
    <mergeCell ref="B40:C61"/>
    <mergeCell ref="B62:C67"/>
    <mergeCell ref="B68:C75"/>
    <mergeCell ref="B137:C139"/>
    <mergeCell ref="N141:O141"/>
    <mergeCell ref="B76:C103"/>
    <mergeCell ref="B104:C111"/>
    <mergeCell ref="B112:C119"/>
    <mergeCell ref="N124:O124"/>
    <mergeCell ref="N136:O136"/>
    <mergeCell ref="N139:O139"/>
    <mergeCell ref="N119:O119"/>
    <mergeCell ref="N133:O133"/>
    <mergeCell ref="B120:C124"/>
    <mergeCell ref="B125:C133"/>
    <mergeCell ref="B134:C136"/>
    <mergeCell ref="N111:O111"/>
    <mergeCell ref="N103:O103"/>
  </mergeCells>
  <phoneticPr fontId="2" type="noConversion"/>
  <conditionalFormatting sqref="M7:M139">
    <cfRule type="expression" dxfId="19" priority="2" stopIfTrue="1">
      <formula>H7&lt;&gt;M7</formula>
    </cfRule>
  </conditionalFormatting>
  <conditionalFormatting sqref="M141">
    <cfRule type="expression" dxfId="18" priority="1" stopIfTrue="1">
      <formula>H141&lt;&gt;M141</formula>
    </cfRule>
  </conditionalFormatting>
  <pageMargins left="0.74803149606299213" right="0.74803149606299213" top="0.98425196850393704" bottom="0.98425196850393704" header="0" footer="0"/>
  <pageSetup scale="66" fitToWidth="2" fitToHeight="3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theme="6" tint="0.39997558519241921"/>
  </sheetPr>
  <dimension ref="B2:S145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F7" sqref="F7:G7"/>
    </sheetView>
  </sheetViews>
  <sheetFormatPr baseColWidth="10" defaultColWidth="9.28515625" defaultRowHeight="12.75" outlineLevelCol="1" x14ac:dyDescent="0.2"/>
  <cols>
    <col min="1" max="1" width="3" style="10" customWidth="1"/>
    <col min="2" max="2" width="23.42578125" style="10" customWidth="1"/>
    <col min="3" max="3" width="41.42578125" style="10" customWidth="1"/>
    <col min="4" max="4" width="42.7109375" style="75" customWidth="1"/>
    <col min="5" max="5" width="16.7109375" style="10" customWidth="1"/>
    <col min="6" max="6" width="13" style="10" customWidth="1"/>
    <col min="7" max="7" width="12.5703125" style="10" customWidth="1"/>
    <col min="8" max="8" width="15.7109375" style="10" customWidth="1"/>
    <col min="9" max="12" width="15.7109375" style="43" customWidth="1"/>
    <col min="13" max="13" width="15.710937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10" hidden="1" customWidth="1" outlineLevel="1"/>
    <col min="18" max="18" width="50.7109375" style="114" hidden="1" customWidth="1" outlineLevel="1"/>
    <col min="19" max="19" width="9.28515625" style="10" collapsed="1"/>
    <col min="20" max="16384" width="9.28515625" style="10"/>
  </cols>
  <sheetData>
    <row r="2" spans="2:18" ht="15" x14ac:dyDescent="0.2">
      <c r="B2" s="561" t="s">
        <v>55</v>
      </c>
      <c r="C2" s="561"/>
      <c r="N2" s="74"/>
      <c r="O2" s="10"/>
      <c r="P2" s="75"/>
      <c r="R2" s="10"/>
    </row>
    <row r="3" spans="2:18" ht="15" x14ac:dyDescent="0.2">
      <c r="B3" s="74"/>
      <c r="N3" s="74"/>
      <c r="O3" s="10"/>
      <c r="P3" s="75"/>
      <c r="R3" s="10"/>
    </row>
    <row r="4" spans="2:18" ht="15" x14ac:dyDescent="0.2">
      <c r="B4" s="281" t="s">
        <v>167</v>
      </c>
      <c r="C4" s="332"/>
      <c r="D4" s="73"/>
      <c r="N4" s="562"/>
      <c r="O4" s="563"/>
      <c r="P4" s="74"/>
      <c r="R4" s="10"/>
    </row>
    <row r="6" spans="2:18" ht="25.5" x14ac:dyDescent="0.2">
      <c r="B6" s="210" t="s">
        <v>13</v>
      </c>
      <c r="C6" s="210" t="s">
        <v>14</v>
      </c>
      <c r="D6" s="211" t="s">
        <v>15</v>
      </c>
      <c r="E6" s="211" t="s">
        <v>17</v>
      </c>
      <c r="F6" s="211" t="s">
        <v>12</v>
      </c>
      <c r="G6" s="212" t="s">
        <v>16</v>
      </c>
      <c r="H6" s="211" t="s">
        <v>18</v>
      </c>
      <c r="I6" s="382" t="s">
        <v>202</v>
      </c>
      <c r="J6" s="382" t="s">
        <v>203</v>
      </c>
      <c r="K6" s="382" t="s">
        <v>204</v>
      </c>
      <c r="L6" s="382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customHeight="1" x14ac:dyDescent="0.2">
      <c r="B7" s="564" t="s">
        <v>51</v>
      </c>
      <c r="C7" s="293" t="str">
        <f>'Memoria Aporte FIA al Ejecutor'!C7</f>
        <v>Coordinador Principal: indicar nombre aquí</v>
      </c>
      <c r="D7" s="244"/>
      <c r="E7" s="245"/>
      <c r="F7" s="246"/>
      <c r="G7" s="246"/>
      <c r="H7" s="178">
        <f t="shared" ref="H7:H137" si="0">F7*G7</f>
        <v>0</v>
      </c>
      <c r="I7" s="438"/>
      <c r="J7" s="438"/>
      <c r="K7" s="438"/>
      <c r="L7" s="438"/>
      <c r="M7" s="229">
        <f>+SUM(I7:L7)</f>
        <v>0</v>
      </c>
      <c r="N7" s="178">
        <f>H7</f>
        <v>0</v>
      </c>
      <c r="O7" s="35"/>
      <c r="Q7" s="121"/>
      <c r="R7" s="116"/>
    </row>
    <row r="8" spans="2:18" ht="13.5" customHeight="1" x14ac:dyDescent="0.2">
      <c r="B8" s="565"/>
      <c r="C8" s="293" t="str">
        <f>'Memoria Aporte FIA al Ejecutor'!C8</f>
        <v>Coordinador Alterno: indicar nombre aquí</v>
      </c>
      <c r="D8" s="244"/>
      <c r="E8" s="245"/>
      <c r="F8" s="246"/>
      <c r="G8" s="246"/>
      <c r="H8" s="178">
        <f t="shared" si="0"/>
        <v>0</v>
      </c>
      <c r="I8" s="438"/>
      <c r="J8" s="438"/>
      <c r="K8" s="438"/>
      <c r="L8" s="439"/>
      <c r="M8" s="229">
        <f>+SUM(I8:L8)</f>
        <v>0</v>
      </c>
      <c r="N8" s="178">
        <f t="shared" ref="N8:N27" si="1">H8</f>
        <v>0</v>
      </c>
      <c r="O8" s="35"/>
      <c r="Q8" s="121"/>
      <c r="R8" s="117"/>
    </row>
    <row r="9" spans="2:18" ht="13.5" customHeight="1" x14ac:dyDescent="0.2">
      <c r="B9" s="565"/>
      <c r="C9" s="293" t="str">
        <f>'Memoria Aporte FIA al Ejecutor'!C9</f>
        <v>Equipo Técnico 1: indicar nombre aquí</v>
      </c>
      <c r="D9" s="244"/>
      <c r="E9" s="245"/>
      <c r="F9" s="246"/>
      <c r="G9" s="246"/>
      <c r="H9" s="178">
        <f t="shared" si="0"/>
        <v>0</v>
      </c>
      <c r="I9" s="438"/>
      <c r="J9" s="438"/>
      <c r="K9" s="438"/>
      <c r="L9" s="439"/>
      <c r="M9" s="229">
        <f t="shared" ref="M9:M28" si="2">+SUM(I9:L9)</f>
        <v>0</v>
      </c>
      <c r="N9" s="178">
        <f t="shared" si="1"/>
        <v>0</v>
      </c>
      <c r="O9" s="35"/>
      <c r="Q9" s="121"/>
      <c r="R9" s="117"/>
    </row>
    <row r="10" spans="2:18" ht="13.5" customHeight="1" x14ac:dyDescent="0.2">
      <c r="B10" s="565"/>
      <c r="C10" s="293" t="str">
        <f>'Memoria Aporte FIA al Ejecutor'!C10</f>
        <v>Equipo Técnico 2: indicar nombre aquí</v>
      </c>
      <c r="D10" s="244"/>
      <c r="E10" s="245"/>
      <c r="F10" s="246"/>
      <c r="G10" s="246"/>
      <c r="H10" s="178">
        <f t="shared" si="0"/>
        <v>0</v>
      </c>
      <c r="I10" s="438"/>
      <c r="J10" s="438"/>
      <c r="K10" s="438"/>
      <c r="L10" s="439"/>
      <c r="M10" s="229">
        <f t="shared" si="2"/>
        <v>0</v>
      </c>
      <c r="N10" s="178">
        <f t="shared" si="1"/>
        <v>0</v>
      </c>
      <c r="O10" s="35"/>
      <c r="Q10" s="121"/>
      <c r="R10" s="117"/>
    </row>
    <row r="11" spans="2:18" ht="13.5" customHeight="1" x14ac:dyDescent="0.2">
      <c r="B11" s="565"/>
      <c r="C11" s="293" t="str">
        <f>'Memoria Aporte FIA al Ejecutor'!C11</f>
        <v>Equipo Técnico 3: indicar nombre aquí</v>
      </c>
      <c r="D11" s="244"/>
      <c r="E11" s="245"/>
      <c r="F11" s="246"/>
      <c r="G11" s="246"/>
      <c r="H11" s="178">
        <f t="shared" si="0"/>
        <v>0</v>
      </c>
      <c r="I11" s="438"/>
      <c r="J11" s="438"/>
      <c r="K11" s="438"/>
      <c r="L11" s="439"/>
      <c r="M11" s="229">
        <f t="shared" si="2"/>
        <v>0</v>
      </c>
      <c r="N11" s="178">
        <f t="shared" si="1"/>
        <v>0</v>
      </c>
      <c r="O11" s="35"/>
      <c r="Q11" s="121"/>
      <c r="R11" s="117"/>
    </row>
    <row r="12" spans="2:18" ht="13.5" customHeight="1" x14ac:dyDescent="0.2">
      <c r="B12" s="565"/>
      <c r="C12" s="293" t="str">
        <f>'Memoria Aporte FIA al Ejecutor'!C12</f>
        <v>Equipo Técnico 4: indicar nombre aquí</v>
      </c>
      <c r="D12" s="244"/>
      <c r="E12" s="245"/>
      <c r="F12" s="246"/>
      <c r="G12" s="246"/>
      <c r="H12" s="178">
        <f t="shared" si="0"/>
        <v>0</v>
      </c>
      <c r="I12" s="438"/>
      <c r="J12" s="438"/>
      <c r="K12" s="438"/>
      <c r="L12" s="439"/>
      <c r="M12" s="229">
        <f t="shared" si="2"/>
        <v>0</v>
      </c>
      <c r="N12" s="178">
        <f t="shared" si="1"/>
        <v>0</v>
      </c>
      <c r="O12" s="35"/>
      <c r="Q12" s="121"/>
      <c r="R12" s="117"/>
    </row>
    <row r="13" spans="2:18" ht="13.5" customHeight="1" x14ac:dyDescent="0.2">
      <c r="B13" s="565"/>
      <c r="C13" s="293" t="str">
        <f>'Memoria Aporte FIA al Ejecutor'!C13</f>
        <v>Equipo Técnico 5: indicar nombre aquí</v>
      </c>
      <c r="D13" s="244"/>
      <c r="E13" s="245"/>
      <c r="F13" s="246"/>
      <c r="G13" s="246"/>
      <c r="H13" s="178">
        <f t="shared" si="0"/>
        <v>0</v>
      </c>
      <c r="I13" s="438"/>
      <c r="J13" s="438"/>
      <c r="K13" s="438"/>
      <c r="L13" s="439"/>
      <c r="M13" s="229">
        <f t="shared" si="2"/>
        <v>0</v>
      </c>
      <c r="N13" s="178">
        <f t="shared" si="1"/>
        <v>0</v>
      </c>
      <c r="O13" s="35"/>
      <c r="Q13" s="121"/>
      <c r="R13" s="117"/>
    </row>
    <row r="14" spans="2:18" ht="13.5" customHeight="1" x14ac:dyDescent="0.2">
      <c r="B14" s="565"/>
      <c r="C14" s="293" t="str">
        <f>'Memoria Aporte FIA al Ejecutor'!C14</f>
        <v>Equipo Técnico 6: indicar nombre aquí</v>
      </c>
      <c r="D14" s="244"/>
      <c r="E14" s="245"/>
      <c r="F14" s="246"/>
      <c r="G14" s="246"/>
      <c r="H14" s="178">
        <f t="shared" si="0"/>
        <v>0</v>
      </c>
      <c r="I14" s="438"/>
      <c r="J14" s="438"/>
      <c r="K14" s="438"/>
      <c r="L14" s="439"/>
      <c r="M14" s="229">
        <f t="shared" si="2"/>
        <v>0</v>
      </c>
      <c r="N14" s="178">
        <f t="shared" si="1"/>
        <v>0</v>
      </c>
      <c r="O14" s="35"/>
      <c r="Q14" s="121"/>
      <c r="R14" s="117"/>
    </row>
    <row r="15" spans="2:18" ht="13.5" customHeight="1" x14ac:dyDescent="0.2">
      <c r="B15" s="565"/>
      <c r="C15" s="293" t="str">
        <f>'Memoria Aporte FIA al Ejecutor'!C15</f>
        <v>Equipo Técnico 7: indicar nombre aquí</v>
      </c>
      <c r="D15" s="244"/>
      <c r="E15" s="245"/>
      <c r="F15" s="246"/>
      <c r="G15" s="246"/>
      <c r="H15" s="178">
        <f t="shared" si="0"/>
        <v>0</v>
      </c>
      <c r="I15" s="438"/>
      <c r="J15" s="438"/>
      <c r="K15" s="438"/>
      <c r="L15" s="439"/>
      <c r="M15" s="229">
        <f t="shared" si="2"/>
        <v>0</v>
      </c>
      <c r="N15" s="178">
        <f t="shared" si="1"/>
        <v>0</v>
      </c>
      <c r="O15" s="35"/>
      <c r="Q15" s="121"/>
      <c r="R15" s="117"/>
    </row>
    <row r="16" spans="2:18" ht="13.5" customHeight="1" x14ac:dyDescent="0.2">
      <c r="B16" s="565"/>
      <c r="C16" s="293" t="str">
        <f>'Memoria Aporte FIA al Ejecutor'!C16</f>
        <v>Equipo Técnico 8: indicar nombre aquí</v>
      </c>
      <c r="D16" s="244"/>
      <c r="E16" s="245"/>
      <c r="F16" s="246"/>
      <c r="G16" s="246"/>
      <c r="H16" s="178">
        <f t="shared" si="0"/>
        <v>0</v>
      </c>
      <c r="I16" s="438"/>
      <c r="J16" s="438"/>
      <c r="K16" s="438"/>
      <c r="L16" s="439"/>
      <c r="M16" s="229">
        <f t="shared" si="2"/>
        <v>0</v>
      </c>
      <c r="N16" s="178">
        <f t="shared" si="1"/>
        <v>0</v>
      </c>
      <c r="O16" s="35"/>
      <c r="Q16" s="121"/>
      <c r="R16" s="117"/>
    </row>
    <row r="17" spans="2:18" ht="13.5" customHeight="1" x14ac:dyDescent="0.2">
      <c r="B17" s="565"/>
      <c r="C17" s="293" t="str">
        <f>'Memoria Aporte FIA al Ejecutor'!C17</f>
        <v>Equipo Técnico 9: indicar nombre aquí</v>
      </c>
      <c r="D17" s="244"/>
      <c r="E17" s="245"/>
      <c r="F17" s="246"/>
      <c r="G17" s="246"/>
      <c r="H17" s="178">
        <f t="shared" si="0"/>
        <v>0</v>
      </c>
      <c r="I17" s="438"/>
      <c r="J17" s="438"/>
      <c r="K17" s="438"/>
      <c r="L17" s="439"/>
      <c r="M17" s="229">
        <f t="shared" si="2"/>
        <v>0</v>
      </c>
      <c r="N17" s="178">
        <f t="shared" si="1"/>
        <v>0</v>
      </c>
      <c r="O17" s="35"/>
      <c r="Q17" s="121"/>
      <c r="R17" s="117"/>
    </row>
    <row r="18" spans="2:18" ht="13.5" customHeight="1" x14ac:dyDescent="0.2">
      <c r="B18" s="565"/>
      <c r="C18" s="293" t="str">
        <f>'Memoria Aporte FIA al Ejecutor'!C18</f>
        <v>Equipo Técnico 10: indicar nombre aquí</v>
      </c>
      <c r="D18" s="244"/>
      <c r="E18" s="245"/>
      <c r="F18" s="246"/>
      <c r="G18" s="246"/>
      <c r="H18" s="178">
        <f t="shared" si="0"/>
        <v>0</v>
      </c>
      <c r="I18" s="438"/>
      <c r="J18" s="438"/>
      <c r="K18" s="438"/>
      <c r="L18" s="439"/>
      <c r="M18" s="229">
        <f t="shared" si="2"/>
        <v>0</v>
      </c>
      <c r="N18" s="178">
        <f t="shared" si="1"/>
        <v>0</v>
      </c>
      <c r="O18" s="35"/>
      <c r="Q18" s="121"/>
      <c r="R18" s="118"/>
    </row>
    <row r="19" spans="2:18" ht="13.5" customHeight="1" x14ac:dyDescent="0.2">
      <c r="B19" s="565"/>
      <c r="C19" s="293" t="str">
        <f>'Memoria Aporte FIA al Ejecutor'!C19</f>
        <v>Equipo Técnico 11: indicar nombre aquí</v>
      </c>
      <c r="D19" s="244"/>
      <c r="E19" s="245"/>
      <c r="F19" s="246"/>
      <c r="G19" s="246"/>
      <c r="H19" s="178">
        <f t="shared" si="0"/>
        <v>0</v>
      </c>
      <c r="I19" s="438"/>
      <c r="J19" s="438"/>
      <c r="K19" s="438"/>
      <c r="L19" s="439"/>
      <c r="M19" s="229">
        <f t="shared" si="2"/>
        <v>0</v>
      </c>
      <c r="N19" s="178">
        <f t="shared" si="1"/>
        <v>0</v>
      </c>
      <c r="O19" s="35"/>
      <c r="Q19" s="121"/>
      <c r="R19" s="118"/>
    </row>
    <row r="20" spans="2:18" ht="13.5" customHeight="1" x14ac:dyDescent="0.2">
      <c r="B20" s="565"/>
      <c r="C20" s="293" t="str">
        <f>'Memoria Aporte FIA al Ejecutor'!C20</f>
        <v>Equipo Técnico 12: indicar nombre aquí</v>
      </c>
      <c r="D20" s="244"/>
      <c r="E20" s="245"/>
      <c r="F20" s="246"/>
      <c r="G20" s="246"/>
      <c r="H20" s="178">
        <f t="shared" si="0"/>
        <v>0</v>
      </c>
      <c r="I20" s="438"/>
      <c r="J20" s="438"/>
      <c r="K20" s="438"/>
      <c r="L20" s="439"/>
      <c r="M20" s="229">
        <f t="shared" si="2"/>
        <v>0</v>
      </c>
      <c r="N20" s="178">
        <f t="shared" si="1"/>
        <v>0</v>
      </c>
      <c r="O20" s="35"/>
      <c r="Q20" s="121"/>
      <c r="R20" s="118"/>
    </row>
    <row r="21" spans="2:18" ht="13.5" customHeight="1" x14ac:dyDescent="0.2">
      <c r="B21" s="565"/>
      <c r="C21" s="293" t="str">
        <f>'Memoria Aporte FIA al Ejecutor'!C21</f>
        <v>Equipo Técnico 13: indicar nombre aquí</v>
      </c>
      <c r="D21" s="244"/>
      <c r="E21" s="245"/>
      <c r="F21" s="246"/>
      <c r="G21" s="246"/>
      <c r="H21" s="178">
        <f t="shared" si="0"/>
        <v>0</v>
      </c>
      <c r="I21" s="438"/>
      <c r="J21" s="438"/>
      <c r="K21" s="438"/>
      <c r="L21" s="439"/>
      <c r="M21" s="229">
        <f t="shared" si="2"/>
        <v>0</v>
      </c>
      <c r="N21" s="178">
        <f t="shared" si="1"/>
        <v>0</v>
      </c>
      <c r="O21" s="35"/>
      <c r="Q21" s="121"/>
      <c r="R21" s="118"/>
    </row>
    <row r="22" spans="2:18" ht="13.5" customHeight="1" x14ac:dyDescent="0.2">
      <c r="B22" s="565"/>
      <c r="C22" s="293" t="str">
        <f>'Memoria Aporte FIA al Ejecutor'!C22</f>
        <v>Equipo Técnico 14: indicar nombre aquí</v>
      </c>
      <c r="D22" s="244"/>
      <c r="E22" s="245"/>
      <c r="F22" s="246"/>
      <c r="G22" s="246"/>
      <c r="H22" s="178">
        <f t="shared" si="0"/>
        <v>0</v>
      </c>
      <c r="I22" s="438"/>
      <c r="J22" s="438"/>
      <c r="K22" s="438"/>
      <c r="L22" s="439"/>
      <c r="M22" s="229">
        <f t="shared" si="2"/>
        <v>0</v>
      </c>
      <c r="N22" s="178">
        <f t="shared" si="1"/>
        <v>0</v>
      </c>
      <c r="O22" s="35"/>
      <c r="Q22" s="121"/>
      <c r="R22" s="118"/>
    </row>
    <row r="23" spans="2:18" ht="13.5" customHeight="1" x14ac:dyDescent="0.2">
      <c r="B23" s="565"/>
      <c r="C23" s="293" t="str">
        <f>'Memoria Aporte FIA al Ejecutor'!C23</f>
        <v>Equipo Técnico 15: indicar nombre aquí</v>
      </c>
      <c r="D23" s="244"/>
      <c r="E23" s="245"/>
      <c r="F23" s="246"/>
      <c r="G23" s="246"/>
      <c r="H23" s="178">
        <f t="shared" si="0"/>
        <v>0</v>
      </c>
      <c r="I23" s="438"/>
      <c r="J23" s="438"/>
      <c r="K23" s="438"/>
      <c r="L23" s="439"/>
      <c r="M23" s="229">
        <f t="shared" si="2"/>
        <v>0</v>
      </c>
      <c r="N23" s="178">
        <f t="shared" si="1"/>
        <v>0</v>
      </c>
      <c r="O23" s="35"/>
      <c r="Q23" s="121"/>
      <c r="R23" s="118"/>
    </row>
    <row r="24" spans="2:18" ht="13.5" customHeight="1" x14ac:dyDescent="0.2">
      <c r="B24" s="565"/>
      <c r="C24" s="293" t="str">
        <f>'Memoria Aporte FIA al Ejecutor'!C24</f>
        <v>Equipo Técnico 16: indicar nombre aquí</v>
      </c>
      <c r="D24" s="244"/>
      <c r="E24" s="245"/>
      <c r="F24" s="246"/>
      <c r="G24" s="246"/>
      <c r="H24" s="178">
        <f t="shared" si="0"/>
        <v>0</v>
      </c>
      <c r="I24" s="438"/>
      <c r="J24" s="438"/>
      <c r="K24" s="438"/>
      <c r="L24" s="439"/>
      <c r="M24" s="229">
        <f>+SUM(I24:L24)</f>
        <v>0</v>
      </c>
      <c r="N24" s="178">
        <f t="shared" si="1"/>
        <v>0</v>
      </c>
      <c r="O24" s="35"/>
      <c r="Q24" s="121"/>
      <c r="R24" s="118"/>
    </row>
    <row r="25" spans="2:18" ht="13.5" customHeight="1" x14ac:dyDescent="0.2">
      <c r="B25" s="565"/>
      <c r="C25" s="293" t="str">
        <f>'Memoria Aporte FIA al Ejecutor'!C25</f>
        <v>Equipo Técnico 17: indicar nombre aquí</v>
      </c>
      <c r="D25" s="244"/>
      <c r="E25" s="245"/>
      <c r="F25" s="246"/>
      <c r="G25" s="246"/>
      <c r="H25" s="178">
        <f t="shared" si="0"/>
        <v>0</v>
      </c>
      <c r="I25" s="438"/>
      <c r="J25" s="438"/>
      <c r="K25" s="438"/>
      <c r="L25" s="439"/>
      <c r="M25" s="229">
        <f t="shared" si="2"/>
        <v>0</v>
      </c>
      <c r="N25" s="178">
        <f t="shared" si="1"/>
        <v>0</v>
      </c>
      <c r="O25" s="35"/>
      <c r="Q25" s="121"/>
      <c r="R25" s="118"/>
    </row>
    <row r="26" spans="2:18" ht="13.5" customHeight="1" x14ac:dyDescent="0.2">
      <c r="B26" s="565"/>
      <c r="C26" s="293" t="str">
        <f>'Memoria Aporte FIA al Ejecutor'!C26</f>
        <v>Equipo Técnico 18: indicar nombre aquí</v>
      </c>
      <c r="D26" s="244"/>
      <c r="E26" s="245"/>
      <c r="F26" s="246"/>
      <c r="G26" s="246"/>
      <c r="H26" s="178">
        <f t="shared" si="0"/>
        <v>0</v>
      </c>
      <c r="I26" s="438"/>
      <c r="J26" s="438"/>
      <c r="K26" s="438"/>
      <c r="L26" s="439"/>
      <c r="M26" s="229">
        <f t="shared" si="2"/>
        <v>0</v>
      </c>
      <c r="N26" s="178">
        <f t="shared" si="1"/>
        <v>0</v>
      </c>
      <c r="O26" s="35"/>
      <c r="Q26" s="121"/>
      <c r="R26" s="118"/>
    </row>
    <row r="27" spans="2:18" ht="13.5" customHeight="1" x14ac:dyDescent="0.2">
      <c r="B27" s="565"/>
      <c r="C27" s="293" t="str">
        <f>'Memoria Aporte FIA al Ejecutor'!C27</f>
        <v>Equipo Técnico 19: indicar nombre aquí</v>
      </c>
      <c r="D27" s="244"/>
      <c r="E27" s="245"/>
      <c r="F27" s="246"/>
      <c r="G27" s="246"/>
      <c r="H27" s="178">
        <f t="shared" si="0"/>
        <v>0</v>
      </c>
      <c r="I27" s="438"/>
      <c r="J27" s="438"/>
      <c r="K27" s="438"/>
      <c r="L27" s="439"/>
      <c r="M27" s="229">
        <f t="shared" si="2"/>
        <v>0</v>
      </c>
      <c r="N27" s="178">
        <f t="shared" si="1"/>
        <v>0</v>
      </c>
      <c r="O27" s="35"/>
      <c r="Q27" s="121"/>
      <c r="R27" s="118"/>
    </row>
    <row r="28" spans="2:18" ht="13.5" customHeight="1" x14ac:dyDescent="0.2">
      <c r="B28" s="565"/>
      <c r="C28" s="293" t="str">
        <f>'Memoria Aporte FIA al Ejecutor'!C28</f>
        <v>Equipo Técnico 20: indicar nombre aquí</v>
      </c>
      <c r="D28" s="244"/>
      <c r="E28" s="245"/>
      <c r="F28" s="246"/>
      <c r="G28" s="246"/>
      <c r="H28" s="178">
        <f>F28*G28</f>
        <v>0</v>
      </c>
      <c r="I28" s="438"/>
      <c r="J28" s="438"/>
      <c r="K28" s="438"/>
      <c r="L28" s="439"/>
      <c r="M28" s="229">
        <f t="shared" si="2"/>
        <v>0</v>
      </c>
      <c r="N28" s="178">
        <f>H28</f>
        <v>0</v>
      </c>
      <c r="O28" s="35"/>
      <c r="Q28" s="122"/>
      <c r="R28" s="118"/>
    </row>
    <row r="29" spans="2:18" ht="15" customHeight="1" x14ac:dyDescent="0.2">
      <c r="B29" s="565"/>
      <c r="C29" s="274" t="s">
        <v>114</v>
      </c>
      <c r="D29" s="244"/>
      <c r="E29" s="245"/>
      <c r="F29" s="246"/>
      <c r="G29" s="246"/>
      <c r="H29" s="178">
        <f>F29*G29</f>
        <v>0</v>
      </c>
      <c r="I29" s="438"/>
      <c r="J29" s="438"/>
      <c r="K29" s="438"/>
      <c r="L29" s="439"/>
      <c r="M29" s="229">
        <f>+SUM(I29:L29)</f>
        <v>0</v>
      </c>
      <c r="N29" s="178">
        <f>H29</f>
        <v>0</v>
      </c>
      <c r="O29" s="35"/>
      <c r="Q29" s="122"/>
      <c r="R29" s="118"/>
    </row>
    <row r="30" spans="2:18" x14ac:dyDescent="0.2">
      <c r="B30" s="565"/>
      <c r="C30" s="567" t="s">
        <v>3</v>
      </c>
      <c r="D30" s="244"/>
      <c r="E30" s="245"/>
      <c r="F30" s="246"/>
      <c r="G30" s="246"/>
      <c r="H30" s="178">
        <f t="shared" si="0"/>
        <v>0</v>
      </c>
      <c r="I30" s="438"/>
      <c r="J30" s="438"/>
      <c r="K30" s="438"/>
      <c r="L30" s="438"/>
      <c r="M30" s="229">
        <f t="shared" ref="M30:M93" si="3">+SUM(I30:L30)</f>
        <v>0</v>
      </c>
      <c r="N30" s="37"/>
      <c r="O30" s="35"/>
      <c r="Q30" s="122"/>
      <c r="R30" s="118"/>
    </row>
    <row r="31" spans="2:18" x14ac:dyDescent="0.2">
      <c r="B31" s="565"/>
      <c r="C31" s="568"/>
      <c r="D31" s="244"/>
      <c r="E31" s="245"/>
      <c r="F31" s="246"/>
      <c r="G31" s="246"/>
      <c r="H31" s="178">
        <f t="shared" si="0"/>
        <v>0</v>
      </c>
      <c r="I31" s="438"/>
      <c r="J31" s="438"/>
      <c r="K31" s="438"/>
      <c r="L31" s="438"/>
      <c r="M31" s="229">
        <f t="shared" si="3"/>
        <v>0</v>
      </c>
      <c r="N31" s="37"/>
      <c r="O31" s="35"/>
      <c r="Q31" s="122"/>
      <c r="R31" s="118"/>
    </row>
    <row r="32" spans="2:18" x14ac:dyDescent="0.2">
      <c r="B32" s="565"/>
      <c r="C32" s="568"/>
      <c r="D32" s="244"/>
      <c r="E32" s="245"/>
      <c r="F32" s="246"/>
      <c r="G32" s="246"/>
      <c r="H32" s="178">
        <f t="shared" si="0"/>
        <v>0</v>
      </c>
      <c r="I32" s="438"/>
      <c r="J32" s="438"/>
      <c r="K32" s="438"/>
      <c r="L32" s="438"/>
      <c r="M32" s="229">
        <f t="shared" si="3"/>
        <v>0</v>
      </c>
      <c r="N32" s="37"/>
      <c r="O32" s="35"/>
      <c r="Q32" s="122"/>
      <c r="R32" s="118"/>
    </row>
    <row r="33" spans="2:18" x14ac:dyDescent="0.2">
      <c r="B33" s="565"/>
      <c r="C33" s="568"/>
      <c r="D33" s="244"/>
      <c r="E33" s="245"/>
      <c r="F33" s="246"/>
      <c r="G33" s="246"/>
      <c r="H33" s="178">
        <f>F33*G33</f>
        <v>0</v>
      </c>
      <c r="I33" s="438"/>
      <c r="J33" s="438"/>
      <c r="K33" s="438"/>
      <c r="L33" s="438"/>
      <c r="M33" s="229">
        <f t="shared" si="3"/>
        <v>0</v>
      </c>
      <c r="N33" s="37"/>
      <c r="O33" s="38"/>
      <c r="Q33" s="122"/>
      <c r="R33" s="119"/>
    </row>
    <row r="34" spans="2:18" x14ac:dyDescent="0.2">
      <c r="B34" s="565"/>
      <c r="C34" s="569"/>
      <c r="D34" s="244"/>
      <c r="E34" s="245"/>
      <c r="F34" s="246"/>
      <c r="G34" s="246"/>
      <c r="H34" s="178">
        <f t="shared" si="0"/>
        <v>0</v>
      </c>
      <c r="I34" s="438"/>
      <c r="J34" s="438"/>
      <c r="K34" s="438"/>
      <c r="L34" s="439"/>
      <c r="M34" s="229">
        <f t="shared" si="3"/>
        <v>0</v>
      </c>
      <c r="N34" s="178">
        <f>SUM(H30:H34)</f>
        <v>0</v>
      </c>
      <c r="O34" s="39"/>
      <c r="Q34" s="122"/>
      <c r="R34" s="118"/>
    </row>
    <row r="35" spans="2:18" x14ac:dyDescent="0.2">
      <c r="B35" s="565"/>
      <c r="C35" s="567" t="s">
        <v>2</v>
      </c>
      <c r="D35" s="244"/>
      <c r="E35" s="245"/>
      <c r="F35" s="246"/>
      <c r="G35" s="246"/>
      <c r="H35" s="178">
        <f t="shared" si="0"/>
        <v>0</v>
      </c>
      <c r="I35" s="438"/>
      <c r="J35" s="438"/>
      <c r="K35" s="438"/>
      <c r="L35" s="438"/>
      <c r="M35" s="229">
        <f t="shared" si="3"/>
        <v>0</v>
      </c>
      <c r="N35" s="37"/>
      <c r="Q35" s="122"/>
      <c r="R35" s="118"/>
    </row>
    <row r="36" spans="2:18" x14ac:dyDescent="0.2">
      <c r="B36" s="565"/>
      <c r="C36" s="568"/>
      <c r="D36" s="244"/>
      <c r="E36" s="245"/>
      <c r="F36" s="246"/>
      <c r="G36" s="246"/>
      <c r="H36" s="178">
        <f t="shared" si="0"/>
        <v>0</v>
      </c>
      <c r="I36" s="438"/>
      <c r="J36" s="438"/>
      <c r="K36" s="438"/>
      <c r="L36" s="438"/>
      <c r="M36" s="229">
        <f t="shared" si="3"/>
        <v>0</v>
      </c>
      <c r="N36" s="37"/>
      <c r="Q36" s="122"/>
      <c r="R36" s="118"/>
    </row>
    <row r="37" spans="2:18" x14ac:dyDescent="0.2">
      <c r="B37" s="565"/>
      <c r="C37" s="568"/>
      <c r="D37" s="244"/>
      <c r="E37" s="245"/>
      <c r="F37" s="246"/>
      <c r="G37" s="246"/>
      <c r="H37" s="178">
        <f t="shared" si="0"/>
        <v>0</v>
      </c>
      <c r="I37" s="438"/>
      <c r="J37" s="438"/>
      <c r="K37" s="438"/>
      <c r="L37" s="438"/>
      <c r="M37" s="229">
        <f t="shared" si="3"/>
        <v>0</v>
      </c>
      <c r="N37" s="37"/>
      <c r="Q37" s="122"/>
      <c r="R37" s="118"/>
    </row>
    <row r="38" spans="2:18" ht="13.5" thickBot="1" x14ac:dyDescent="0.25">
      <c r="B38" s="565"/>
      <c r="C38" s="568"/>
      <c r="D38" s="244"/>
      <c r="E38" s="245"/>
      <c r="F38" s="246"/>
      <c r="G38" s="246"/>
      <c r="H38" s="178">
        <f>F38*G38</f>
        <v>0</v>
      </c>
      <c r="I38" s="438"/>
      <c r="J38" s="438"/>
      <c r="K38" s="438"/>
      <c r="L38" s="438"/>
      <c r="M38" s="229">
        <f t="shared" si="3"/>
        <v>0</v>
      </c>
      <c r="N38" s="37"/>
      <c r="Q38" s="122"/>
      <c r="R38" s="118"/>
    </row>
    <row r="39" spans="2:18" ht="13.5" thickBot="1" x14ac:dyDescent="0.25">
      <c r="B39" s="566"/>
      <c r="C39" s="570"/>
      <c r="D39" s="247"/>
      <c r="E39" s="248"/>
      <c r="F39" s="249"/>
      <c r="G39" s="249"/>
      <c r="H39" s="251">
        <f t="shared" si="0"/>
        <v>0</v>
      </c>
      <c r="I39" s="379"/>
      <c r="J39" s="379"/>
      <c r="K39" s="379"/>
      <c r="L39" s="380"/>
      <c r="M39" s="283">
        <f>+SUM(I39:L39)</f>
        <v>0</v>
      </c>
      <c r="N39" s="255">
        <f>SUM(H35:H39)</f>
        <v>0</v>
      </c>
      <c r="O39" s="256">
        <f>SUM(N7:N29)+N34+N39</f>
        <v>0</v>
      </c>
      <c r="Q39" s="122"/>
      <c r="R39" s="118"/>
    </row>
    <row r="40" spans="2:18" x14ac:dyDescent="0.2">
      <c r="B40" s="547" t="s">
        <v>5</v>
      </c>
      <c r="C40" s="548"/>
      <c r="D40" s="264"/>
      <c r="E40" s="265"/>
      <c r="F40" s="266"/>
      <c r="G40" s="266"/>
      <c r="H40" s="252">
        <f t="shared" si="0"/>
        <v>0</v>
      </c>
      <c r="I40" s="438"/>
      <c r="J40" s="438"/>
      <c r="K40" s="438"/>
      <c r="L40" s="438"/>
      <c r="M40" s="229">
        <f t="shared" si="3"/>
        <v>0</v>
      </c>
      <c r="N40" s="36"/>
      <c r="O40" s="35"/>
      <c r="Q40" s="122"/>
      <c r="R40" s="118"/>
    </row>
    <row r="41" spans="2:18" x14ac:dyDescent="0.2">
      <c r="B41" s="549"/>
      <c r="C41" s="550"/>
      <c r="D41" s="287"/>
      <c r="E41" s="288"/>
      <c r="F41" s="289"/>
      <c r="G41" s="289"/>
      <c r="H41" s="252">
        <f t="shared" si="0"/>
        <v>0</v>
      </c>
      <c r="I41" s="438"/>
      <c r="J41" s="438"/>
      <c r="K41" s="438"/>
      <c r="L41" s="438"/>
      <c r="M41" s="229">
        <f t="shared" si="3"/>
        <v>0</v>
      </c>
      <c r="N41" s="36"/>
      <c r="O41" s="35"/>
      <c r="Q41" s="122"/>
      <c r="R41" s="118"/>
    </row>
    <row r="42" spans="2:18" x14ac:dyDescent="0.2">
      <c r="B42" s="549"/>
      <c r="C42" s="550"/>
      <c r="D42" s="287"/>
      <c r="E42" s="288"/>
      <c r="F42" s="289"/>
      <c r="G42" s="289"/>
      <c r="H42" s="252">
        <f t="shared" si="0"/>
        <v>0</v>
      </c>
      <c r="I42" s="438"/>
      <c r="J42" s="438"/>
      <c r="K42" s="438"/>
      <c r="L42" s="438"/>
      <c r="M42" s="229">
        <f t="shared" si="3"/>
        <v>0</v>
      </c>
      <c r="N42" s="36"/>
      <c r="O42" s="35"/>
      <c r="Q42" s="122"/>
      <c r="R42" s="118"/>
    </row>
    <row r="43" spans="2:18" x14ac:dyDescent="0.2">
      <c r="B43" s="549"/>
      <c r="C43" s="550"/>
      <c r="D43" s="287"/>
      <c r="E43" s="288"/>
      <c r="F43" s="289"/>
      <c r="G43" s="289"/>
      <c r="H43" s="252">
        <f t="shared" si="0"/>
        <v>0</v>
      </c>
      <c r="I43" s="438"/>
      <c r="J43" s="438"/>
      <c r="K43" s="438"/>
      <c r="L43" s="438"/>
      <c r="M43" s="229">
        <f t="shared" si="3"/>
        <v>0</v>
      </c>
      <c r="N43" s="36"/>
      <c r="O43" s="35"/>
      <c r="Q43" s="122"/>
      <c r="R43" s="118"/>
    </row>
    <row r="44" spans="2:18" x14ac:dyDescent="0.2">
      <c r="B44" s="549"/>
      <c r="C44" s="550"/>
      <c r="D44" s="287"/>
      <c r="E44" s="288"/>
      <c r="F44" s="289"/>
      <c r="G44" s="289"/>
      <c r="H44" s="252">
        <f t="shared" si="0"/>
        <v>0</v>
      </c>
      <c r="I44" s="438"/>
      <c r="J44" s="438"/>
      <c r="K44" s="438"/>
      <c r="L44" s="438"/>
      <c r="M44" s="229">
        <f t="shared" si="3"/>
        <v>0</v>
      </c>
      <c r="N44" s="36"/>
      <c r="O44" s="35"/>
      <c r="Q44" s="122"/>
      <c r="R44" s="118"/>
    </row>
    <row r="45" spans="2:18" x14ac:dyDescent="0.2">
      <c r="B45" s="549"/>
      <c r="C45" s="550"/>
      <c r="D45" s="244"/>
      <c r="E45" s="263"/>
      <c r="F45" s="246"/>
      <c r="G45" s="246"/>
      <c r="H45" s="178">
        <f t="shared" si="0"/>
        <v>0</v>
      </c>
      <c r="I45" s="438"/>
      <c r="J45" s="438"/>
      <c r="K45" s="438"/>
      <c r="L45" s="438"/>
      <c r="M45" s="229">
        <f t="shared" si="3"/>
        <v>0</v>
      </c>
      <c r="N45" s="36"/>
      <c r="O45" s="35"/>
      <c r="Q45" s="122"/>
      <c r="R45" s="118"/>
    </row>
    <row r="46" spans="2:18" x14ac:dyDescent="0.2">
      <c r="B46" s="549"/>
      <c r="C46" s="550"/>
      <c r="D46" s="244"/>
      <c r="E46" s="263"/>
      <c r="F46" s="246"/>
      <c r="G46" s="246"/>
      <c r="H46" s="178">
        <f t="shared" si="0"/>
        <v>0</v>
      </c>
      <c r="I46" s="438"/>
      <c r="J46" s="438"/>
      <c r="K46" s="438"/>
      <c r="L46" s="438"/>
      <c r="M46" s="229">
        <f t="shared" si="3"/>
        <v>0</v>
      </c>
      <c r="N46" s="36"/>
      <c r="O46" s="35"/>
      <c r="Q46" s="122"/>
      <c r="R46" s="118"/>
    </row>
    <row r="47" spans="2:18" x14ac:dyDescent="0.2">
      <c r="B47" s="549"/>
      <c r="C47" s="550"/>
      <c r="D47" s="244"/>
      <c r="E47" s="263"/>
      <c r="F47" s="246"/>
      <c r="G47" s="246"/>
      <c r="H47" s="178">
        <f t="shared" si="0"/>
        <v>0</v>
      </c>
      <c r="I47" s="438"/>
      <c r="J47" s="438"/>
      <c r="K47" s="438"/>
      <c r="L47" s="438"/>
      <c r="M47" s="229">
        <f t="shared" si="3"/>
        <v>0</v>
      </c>
      <c r="N47" s="36"/>
      <c r="O47" s="35"/>
      <c r="Q47" s="122"/>
      <c r="R47" s="118"/>
    </row>
    <row r="48" spans="2:18" x14ac:dyDescent="0.2">
      <c r="B48" s="549"/>
      <c r="C48" s="550"/>
      <c r="D48" s="244"/>
      <c r="E48" s="263"/>
      <c r="F48" s="246"/>
      <c r="G48" s="246"/>
      <c r="H48" s="178">
        <f t="shared" si="0"/>
        <v>0</v>
      </c>
      <c r="I48" s="438"/>
      <c r="J48" s="438"/>
      <c r="K48" s="438"/>
      <c r="L48" s="438"/>
      <c r="M48" s="229">
        <f t="shared" si="3"/>
        <v>0</v>
      </c>
      <c r="N48" s="36"/>
      <c r="O48" s="35"/>
      <c r="Q48" s="122"/>
      <c r="R48" s="118"/>
    </row>
    <row r="49" spans="2:18" x14ac:dyDescent="0.2">
      <c r="B49" s="549"/>
      <c r="C49" s="550"/>
      <c r="D49" s="244"/>
      <c r="E49" s="263"/>
      <c r="F49" s="246"/>
      <c r="G49" s="246"/>
      <c r="H49" s="178">
        <f t="shared" si="0"/>
        <v>0</v>
      </c>
      <c r="I49" s="438"/>
      <c r="J49" s="438"/>
      <c r="K49" s="438"/>
      <c r="L49" s="438"/>
      <c r="M49" s="229">
        <f t="shared" si="3"/>
        <v>0</v>
      </c>
      <c r="N49" s="36"/>
      <c r="O49" s="35"/>
      <c r="Q49" s="122"/>
      <c r="R49" s="118"/>
    </row>
    <row r="50" spans="2:18" x14ac:dyDescent="0.2">
      <c r="B50" s="549"/>
      <c r="C50" s="550"/>
      <c r="D50" s="244"/>
      <c r="E50" s="263"/>
      <c r="F50" s="246"/>
      <c r="G50" s="246"/>
      <c r="H50" s="178">
        <f t="shared" si="0"/>
        <v>0</v>
      </c>
      <c r="I50" s="438"/>
      <c r="J50" s="438"/>
      <c r="K50" s="438"/>
      <c r="L50" s="438"/>
      <c r="M50" s="229">
        <f t="shared" si="3"/>
        <v>0</v>
      </c>
      <c r="N50" s="36"/>
      <c r="O50" s="35"/>
      <c r="Q50" s="122"/>
      <c r="R50" s="118"/>
    </row>
    <row r="51" spans="2:18" x14ac:dyDescent="0.2">
      <c r="B51" s="549"/>
      <c r="C51" s="550"/>
      <c r="D51" s="244"/>
      <c r="E51" s="263"/>
      <c r="F51" s="246"/>
      <c r="G51" s="246"/>
      <c r="H51" s="178">
        <f t="shared" si="0"/>
        <v>0</v>
      </c>
      <c r="I51" s="438"/>
      <c r="J51" s="438"/>
      <c r="K51" s="438"/>
      <c r="L51" s="438"/>
      <c r="M51" s="229">
        <f t="shared" si="3"/>
        <v>0</v>
      </c>
      <c r="N51" s="36"/>
      <c r="O51" s="35"/>
      <c r="Q51" s="122"/>
      <c r="R51" s="118"/>
    </row>
    <row r="52" spans="2:18" x14ac:dyDescent="0.2">
      <c r="B52" s="549"/>
      <c r="C52" s="550"/>
      <c r="D52" s="244"/>
      <c r="E52" s="263"/>
      <c r="F52" s="246"/>
      <c r="G52" s="246"/>
      <c r="H52" s="178">
        <f t="shared" si="0"/>
        <v>0</v>
      </c>
      <c r="I52" s="438"/>
      <c r="J52" s="438"/>
      <c r="K52" s="438"/>
      <c r="L52" s="438"/>
      <c r="M52" s="229">
        <f t="shared" si="3"/>
        <v>0</v>
      </c>
      <c r="N52" s="36"/>
      <c r="O52" s="35"/>
      <c r="Q52" s="122"/>
      <c r="R52" s="118"/>
    </row>
    <row r="53" spans="2:18" x14ac:dyDescent="0.2">
      <c r="B53" s="549"/>
      <c r="C53" s="550"/>
      <c r="D53" s="244"/>
      <c r="E53" s="263"/>
      <c r="F53" s="246"/>
      <c r="G53" s="246"/>
      <c r="H53" s="178">
        <f t="shared" si="0"/>
        <v>0</v>
      </c>
      <c r="I53" s="438"/>
      <c r="J53" s="438"/>
      <c r="K53" s="438"/>
      <c r="L53" s="438"/>
      <c r="M53" s="229">
        <f t="shared" si="3"/>
        <v>0</v>
      </c>
      <c r="N53" s="36"/>
      <c r="O53" s="35"/>
      <c r="Q53" s="122"/>
      <c r="R53" s="118"/>
    </row>
    <row r="54" spans="2:18" x14ac:dyDescent="0.2">
      <c r="B54" s="549"/>
      <c r="C54" s="550"/>
      <c r="D54" s="244"/>
      <c r="E54" s="263"/>
      <c r="F54" s="246"/>
      <c r="G54" s="246"/>
      <c r="H54" s="178">
        <f t="shared" si="0"/>
        <v>0</v>
      </c>
      <c r="I54" s="438"/>
      <c r="J54" s="438"/>
      <c r="K54" s="438"/>
      <c r="L54" s="438"/>
      <c r="M54" s="229">
        <f t="shared" si="3"/>
        <v>0</v>
      </c>
      <c r="N54" s="36"/>
      <c r="O54" s="35"/>
      <c r="Q54" s="122"/>
      <c r="R54" s="118"/>
    </row>
    <row r="55" spans="2:18" x14ac:dyDescent="0.2">
      <c r="B55" s="549"/>
      <c r="C55" s="550"/>
      <c r="D55" s="244"/>
      <c r="E55" s="263"/>
      <c r="F55" s="246"/>
      <c r="G55" s="246"/>
      <c r="H55" s="178">
        <f t="shared" si="0"/>
        <v>0</v>
      </c>
      <c r="I55" s="438"/>
      <c r="J55" s="438"/>
      <c r="K55" s="438"/>
      <c r="L55" s="438"/>
      <c r="M55" s="229">
        <f t="shared" si="3"/>
        <v>0</v>
      </c>
      <c r="N55" s="36"/>
      <c r="O55" s="35"/>
      <c r="Q55" s="122"/>
      <c r="R55" s="118"/>
    </row>
    <row r="56" spans="2:18" x14ac:dyDescent="0.2">
      <c r="B56" s="549"/>
      <c r="C56" s="550"/>
      <c r="D56" s="244"/>
      <c r="E56" s="263"/>
      <c r="F56" s="246"/>
      <c r="G56" s="246"/>
      <c r="H56" s="178">
        <f t="shared" si="0"/>
        <v>0</v>
      </c>
      <c r="I56" s="438"/>
      <c r="J56" s="438"/>
      <c r="K56" s="438"/>
      <c r="L56" s="438"/>
      <c r="M56" s="229">
        <f t="shared" si="3"/>
        <v>0</v>
      </c>
      <c r="N56" s="36"/>
      <c r="O56" s="35"/>
      <c r="Q56" s="122"/>
      <c r="R56" s="118"/>
    </row>
    <row r="57" spans="2:18" x14ac:dyDescent="0.2">
      <c r="B57" s="549"/>
      <c r="C57" s="550"/>
      <c r="D57" s="244"/>
      <c r="E57" s="263"/>
      <c r="F57" s="246"/>
      <c r="G57" s="246"/>
      <c r="H57" s="178">
        <f>F57*G57</f>
        <v>0</v>
      </c>
      <c r="I57" s="438"/>
      <c r="J57" s="438"/>
      <c r="K57" s="438"/>
      <c r="L57" s="438"/>
      <c r="M57" s="229">
        <f t="shared" si="3"/>
        <v>0</v>
      </c>
      <c r="N57" s="36"/>
      <c r="O57" s="35"/>
      <c r="Q57" s="122"/>
      <c r="R57" s="118"/>
    </row>
    <row r="58" spans="2:18" x14ac:dyDescent="0.2">
      <c r="B58" s="549"/>
      <c r="C58" s="550"/>
      <c r="D58" s="244"/>
      <c r="E58" s="263"/>
      <c r="F58" s="246"/>
      <c r="G58" s="246"/>
      <c r="H58" s="178">
        <f t="shared" si="0"/>
        <v>0</v>
      </c>
      <c r="I58" s="438"/>
      <c r="J58" s="438"/>
      <c r="K58" s="438"/>
      <c r="L58" s="438"/>
      <c r="M58" s="229">
        <f t="shared" si="3"/>
        <v>0</v>
      </c>
      <c r="N58" s="36"/>
      <c r="O58" s="35"/>
      <c r="Q58" s="122"/>
      <c r="R58" s="118"/>
    </row>
    <row r="59" spans="2:18" x14ac:dyDescent="0.2">
      <c r="B59" s="549"/>
      <c r="C59" s="550"/>
      <c r="D59" s="244"/>
      <c r="E59" s="263"/>
      <c r="F59" s="246"/>
      <c r="G59" s="246"/>
      <c r="H59" s="178">
        <f t="shared" si="0"/>
        <v>0</v>
      </c>
      <c r="I59" s="438"/>
      <c r="J59" s="438"/>
      <c r="K59" s="438"/>
      <c r="L59" s="438"/>
      <c r="M59" s="229">
        <f t="shared" si="3"/>
        <v>0</v>
      </c>
      <c r="N59" s="36"/>
      <c r="O59" s="35"/>
      <c r="Q59" s="122"/>
      <c r="R59" s="118"/>
    </row>
    <row r="60" spans="2:18" ht="13.5" thickBot="1" x14ac:dyDescent="0.25">
      <c r="B60" s="549"/>
      <c r="C60" s="550"/>
      <c r="D60" s="244"/>
      <c r="E60" s="263"/>
      <c r="F60" s="246"/>
      <c r="G60" s="246"/>
      <c r="H60" s="178">
        <f t="shared" si="0"/>
        <v>0</v>
      </c>
      <c r="I60" s="438"/>
      <c r="J60" s="438"/>
      <c r="K60" s="438"/>
      <c r="L60" s="438"/>
      <c r="M60" s="229">
        <f t="shared" si="3"/>
        <v>0</v>
      </c>
      <c r="N60" s="36"/>
      <c r="O60" s="35"/>
      <c r="Q60" s="122"/>
      <c r="R60" s="118"/>
    </row>
    <row r="61" spans="2:18" ht="13.5" thickBot="1" x14ac:dyDescent="0.25">
      <c r="B61" s="551"/>
      <c r="C61" s="552"/>
      <c r="D61" s="247"/>
      <c r="E61" s="248"/>
      <c r="F61" s="249"/>
      <c r="G61" s="249"/>
      <c r="H61" s="251">
        <f t="shared" si="0"/>
        <v>0</v>
      </c>
      <c r="I61" s="379"/>
      <c r="J61" s="379"/>
      <c r="K61" s="379"/>
      <c r="L61" s="380"/>
      <c r="M61" s="283">
        <f>+SUM(I61:L61)</f>
        <v>0</v>
      </c>
      <c r="N61" s="571">
        <f>SUM(H40:H61)</f>
        <v>0</v>
      </c>
      <c r="O61" s="560"/>
      <c r="Q61" s="122"/>
      <c r="R61" s="118"/>
    </row>
    <row r="62" spans="2:18" x14ac:dyDescent="0.2">
      <c r="B62" s="553" t="s">
        <v>6</v>
      </c>
      <c r="C62" s="554"/>
      <c r="D62" s="264"/>
      <c r="E62" s="265"/>
      <c r="F62" s="266"/>
      <c r="G62" s="266"/>
      <c r="H62" s="253">
        <f t="shared" si="0"/>
        <v>0</v>
      </c>
      <c r="I62" s="440"/>
      <c r="J62" s="440"/>
      <c r="K62" s="440"/>
      <c r="L62" s="440"/>
      <c r="M62" s="284">
        <f t="shared" si="3"/>
        <v>0</v>
      </c>
      <c r="N62" s="37"/>
      <c r="O62" s="40"/>
      <c r="Q62" s="122"/>
      <c r="R62" s="118"/>
    </row>
    <row r="63" spans="2:18" x14ac:dyDescent="0.2">
      <c r="B63" s="555"/>
      <c r="C63" s="556"/>
      <c r="D63" s="244"/>
      <c r="E63" s="263"/>
      <c r="F63" s="246"/>
      <c r="G63" s="246"/>
      <c r="H63" s="178">
        <f t="shared" si="0"/>
        <v>0</v>
      </c>
      <c r="I63" s="438"/>
      <c r="J63" s="438"/>
      <c r="K63" s="438"/>
      <c r="L63" s="438"/>
      <c r="M63" s="229">
        <f t="shared" si="3"/>
        <v>0</v>
      </c>
      <c r="N63" s="37"/>
      <c r="O63" s="40"/>
      <c r="Q63" s="122"/>
      <c r="R63" s="118"/>
    </row>
    <row r="64" spans="2:18" x14ac:dyDescent="0.2">
      <c r="B64" s="555"/>
      <c r="C64" s="556"/>
      <c r="D64" s="244"/>
      <c r="E64" s="263"/>
      <c r="F64" s="246"/>
      <c r="G64" s="246"/>
      <c r="H64" s="178">
        <f>F64*G64</f>
        <v>0</v>
      </c>
      <c r="I64" s="438"/>
      <c r="J64" s="438"/>
      <c r="K64" s="438"/>
      <c r="L64" s="438"/>
      <c r="M64" s="229">
        <f t="shared" si="3"/>
        <v>0</v>
      </c>
      <c r="N64" s="37"/>
      <c r="O64" s="40"/>
      <c r="Q64" s="122"/>
      <c r="R64" s="118"/>
    </row>
    <row r="65" spans="2:18" x14ac:dyDescent="0.2">
      <c r="B65" s="555"/>
      <c r="C65" s="556"/>
      <c r="D65" s="244"/>
      <c r="E65" s="263"/>
      <c r="F65" s="246"/>
      <c r="G65" s="246"/>
      <c r="H65" s="178">
        <f t="shared" si="0"/>
        <v>0</v>
      </c>
      <c r="I65" s="438"/>
      <c r="J65" s="438"/>
      <c r="K65" s="438"/>
      <c r="L65" s="438"/>
      <c r="M65" s="229">
        <f t="shared" si="3"/>
        <v>0</v>
      </c>
      <c r="N65" s="37"/>
      <c r="O65" s="40"/>
      <c r="Q65" s="122"/>
      <c r="R65" s="118"/>
    </row>
    <row r="66" spans="2:18" ht="13.5" thickBot="1" x14ac:dyDescent="0.25">
      <c r="B66" s="555"/>
      <c r="C66" s="556"/>
      <c r="D66" s="244"/>
      <c r="E66" s="263"/>
      <c r="F66" s="246"/>
      <c r="G66" s="246"/>
      <c r="H66" s="178">
        <f t="shared" si="0"/>
        <v>0</v>
      </c>
      <c r="I66" s="438"/>
      <c r="J66" s="438"/>
      <c r="K66" s="438"/>
      <c r="L66" s="438"/>
      <c r="M66" s="229">
        <f t="shared" si="3"/>
        <v>0</v>
      </c>
      <c r="N66" s="37"/>
      <c r="O66" s="40"/>
      <c r="Q66" s="122"/>
      <c r="R66" s="119"/>
    </row>
    <row r="67" spans="2:18" ht="13.5" thickBot="1" x14ac:dyDescent="0.25">
      <c r="B67" s="557"/>
      <c r="C67" s="558"/>
      <c r="D67" s="247"/>
      <c r="E67" s="248"/>
      <c r="F67" s="249"/>
      <c r="G67" s="249"/>
      <c r="H67" s="251">
        <f t="shared" si="0"/>
        <v>0</v>
      </c>
      <c r="I67" s="379"/>
      <c r="J67" s="379"/>
      <c r="K67" s="379"/>
      <c r="L67" s="380"/>
      <c r="M67" s="283">
        <f t="shared" si="3"/>
        <v>0</v>
      </c>
      <c r="N67" s="571">
        <f>SUM(H62:H67)</f>
        <v>0</v>
      </c>
      <c r="O67" s="560"/>
      <c r="Q67" s="122"/>
      <c r="R67" s="119"/>
    </row>
    <row r="68" spans="2:18" x14ac:dyDescent="0.2">
      <c r="B68" s="547" t="s">
        <v>7</v>
      </c>
      <c r="C68" s="548"/>
      <c r="D68" s="287"/>
      <c r="E68" s="288"/>
      <c r="F68" s="289"/>
      <c r="G68" s="289"/>
      <c r="H68" s="252">
        <f t="shared" si="0"/>
        <v>0</v>
      </c>
      <c r="I68" s="440"/>
      <c r="J68" s="440"/>
      <c r="K68" s="440"/>
      <c r="L68" s="440"/>
      <c r="M68" s="284">
        <f t="shared" si="3"/>
        <v>0</v>
      </c>
      <c r="N68" s="37"/>
      <c r="O68" s="40"/>
      <c r="Q68" s="122"/>
      <c r="R68" s="118"/>
    </row>
    <row r="69" spans="2:18" x14ac:dyDescent="0.2">
      <c r="B69" s="549"/>
      <c r="C69" s="550"/>
      <c r="D69" s="244"/>
      <c r="E69" s="263"/>
      <c r="F69" s="246"/>
      <c r="G69" s="246"/>
      <c r="H69" s="178">
        <f t="shared" si="0"/>
        <v>0</v>
      </c>
      <c r="I69" s="438"/>
      <c r="J69" s="438"/>
      <c r="K69" s="438"/>
      <c r="L69" s="438"/>
      <c r="M69" s="229">
        <f t="shared" si="3"/>
        <v>0</v>
      </c>
      <c r="N69" s="37"/>
      <c r="O69" s="40"/>
      <c r="Q69" s="122"/>
      <c r="R69" s="118"/>
    </row>
    <row r="70" spans="2:18" x14ac:dyDescent="0.2">
      <c r="B70" s="549"/>
      <c r="C70" s="550"/>
      <c r="D70" s="244"/>
      <c r="E70" s="263"/>
      <c r="F70" s="246"/>
      <c r="G70" s="246"/>
      <c r="H70" s="178">
        <f t="shared" si="0"/>
        <v>0</v>
      </c>
      <c r="I70" s="438"/>
      <c r="J70" s="438"/>
      <c r="K70" s="438"/>
      <c r="L70" s="438"/>
      <c r="M70" s="229">
        <f t="shared" si="3"/>
        <v>0</v>
      </c>
      <c r="N70" s="37"/>
      <c r="O70" s="40"/>
      <c r="Q70" s="122"/>
      <c r="R70" s="118"/>
    </row>
    <row r="71" spans="2:18" x14ac:dyDescent="0.2">
      <c r="B71" s="549"/>
      <c r="C71" s="550"/>
      <c r="D71" s="244"/>
      <c r="E71" s="263"/>
      <c r="F71" s="246"/>
      <c r="G71" s="246"/>
      <c r="H71" s="178">
        <f t="shared" si="0"/>
        <v>0</v>
      </c>
      <c r="I71" s="438"/>
      <c r="J71" s="438"/>
      <c r="K71" s="438"/>
      <c r="L71" s="438"/>
      <c r="M71" s="229">
        <f t="shared" si="3"/>
        <v>0</v>
      </c>
      <c r="N71" s="37"/>
      <c r="O71" s="40"/>
      <c r="Q71" s="122"/>
      <c r="R71" s="118"/>
    </row>
    <row r="72" spans="2:18" x14ac:dyDescent="0.2">
      <c r="B72" s="549"/>
      <c r="C72" s="550"/>
      <c r="D72" s="244"/>
      <c r="E72" s="263"/>
      <c r="F72" s="246"/>
      <c r="G72" s="246"/>
      <c r="H72" s="178">
        <f>F72*G72</f>
        <v>0</v>
      </c>
      <c r="I72" s="438"/>
      <c r="J72" s="438"/>
      <c r="K72" s="438"/>
      <c r="L72" s="438"/>
      <c r="M72" s="229">
        <f t="shared" si="3"/>
        <v>0</v>
      </c>
      <c r="N72" s="37"/>
      <c r="O72" s="40"/>
      <c r="Q72" s="122"/>
      <c r="R72" s="118"/>
    </row>
    <row r="73" spans="2:18" x14ac:dyDescent="0.2">
      <c r="B73" s="549"/>
      <c r="C73" s="550"/>
      <c r="D73" s="244"/>
      <c r="E73" s="263"/>
      <c r="F73" s="246"/>
      <c r="G73" s="246"/>
      <c r="H73" s="178">
        <f t="shared" si="0"/>
        <v>0</v>
      </c>
      <c r="I73" s="438"/>
      <c r="J73" s="438"/>
      <c r="K73" s="438"/>
      <c r="L73" s="438"/>
      <c r="M73" s="229">
        <f t="shared" si="3"/>
        <v>0</v>
      </c>
      <c r="N73" s="37"/>
      <c r="O73" s="40"/>
      <c r="Q73" s="122"/>
      <c r="R73" s="118"/>
    </row>
    <row r="74" spans="2:18" ht="13.5" thickBot="1" x14ac:dyDescent="0.25">
      <c r="B74" s="549"/>
      <c r="C74" s="550"/>
      <c r="D74" s="244"/>
      <c r="E74" s="263"/>
      <c r="F74" s="246"/>
      <c r="G74" s="246"/>
      <c r="H74" s="178">
        <f t="shared" si="0"/>
        <v>0</v>
      </c>
      <c r="I74" s="438"/>
      <c r="J74" s="438"/>
      <c r="K74" s="438"/>
      <c r="L74" s="438"/>
      <c r="M74" s="229">
        <f t="shared" si="3"/>
        <v>0</v>
      </c>
      <c r="N74" s="37"/>
      <c r="O74" s="40"/>
      <c r="Q74" s="122"/>
      <c r="R74" s="118"/>
    </row>
    <row r="75" spans="2:18" ht="13.5" thickBot="1" x14ac:dyDescent="0.25">
      <c r="B75" s="551"/>
      <c r="C75" s="552"/>
      <c r="D75" s="247"/>
      <c r="E75" s="248"/>
      <c r="F75" s="249"/>
      <c r="G75" s="249"/>
      <c r="H75" s="251">
        <f t="shared" si="0"/>
        <v>0</v>
      </c>
      <c r="I75" s="379"/>
      <c r="J75" s="379"/>
      <c r="K75" s="379"/>
      <c r="L75" s="380"/>
      <c r="M75" s="283">
        <f>+SUM(I75:L75)</f>
        <v>0</v>
      </c>
      <c r="N75" s="571">
        <f>SUM(H68:H75)</f>
        <v>0</v>
      </c>
      <c r="O75" s="560"/>
      <c r="Q75" s="122"/>
      <c r="R75" s="118"/>
    </row>
    <row r="76" spans="2:18" x14ac:dyDescent="0.2">
      <c r="B76" s="547" t="s">
        <v>8</v>
      </c>
      <c r="C76" s="548"/>
      <c r="D76" s="264"/>
      <c r="E76" s="265"/>
      <c r="F76" s="266"/>
      <c r="G76" s="266"/>
      <c r="H76" s="253">
        <f t="shared" si="0"/>
        <v>0</v>
      </c>
      <c r="I76" s="440"/>
      <c r="J76" s="440"/>
      <c r="K76" s="440"/>
      <c r="L76" s="440"/>
      <c r="M76" s="284">
        <f t="shared" si="3"/>
        <v>0</v>
      </c>
      <c r="N76" s="37"/>
      <c r="O76" s="40"/>
      <c r="Q76" s="122"/>
      <c r="R76" s="118"/>
    </row>
    <row r="77" spans="2:18" x14ac:dyDescent="0.2">
      <c r="B77" s="549"/>
      <c r="C77" s="550"/>
      <c r="D77" s="287"/>
      <c r="E77" s="288"/>
      <c r="F77" s="289"/>
      <c r="G77" s="289"/>
      <c r="H77" s="252">
        <f t="shared" si="0"/>
        <v>0</v>
      </c>
      <c r="I77" s="438"/>
      <c r="J77" s="438"/>
      <c r="K77" s="438"/>
      <c r="L77" s="438"/>
      <c r="M77" s="229">
        <f t="shared" si="3"/>
        <v>0</v>
      </c>
      <c r="N77" s="37"/>
      <c r="O77" s="40"/>
      <c r="Q77" s="122"/>
      <c r="R77" s="118"/>
    </row>
    <row r="78" spans="2:18" x14ac:dyDescent="0.2">
      <c r="B78" s="549"/>
      <c r="C78" s="550"/>
      <c r="D78" s="287"/>
      <c r="E78" s="288"/>
      <c r="F78" s="289"/>
      <c r="G78" s="289"/>
      <c r="H78" s="252">
        <f t="shared" si="0"/>
        <v>0</v>
      </c>
      <c r="I78" s="438"/>
      <c r="J78" s="438"/>
      <c r="K78" s="438"/>
      <c r="L78" s="438"/>
      <c r="M78" s="229">
        <f t="shared" si="3"/>
        <v>0</v>
      </c>
      <c r="N78" s="37"/>
      <c r="O78" s="40"/>
      <c r="Q78" s="122"/>
      <c r="R78" s="118"/>
    </row>
    <row r="79" spans="2:18" x14ac:dyDescent="0.2">
      <c r="B79" s="549"/>
      <c r="C79" s="550"/>
      <c r="D79" s="287"/>
      <c r="E79" s="288"/>
      <c r="F79" s="289"/>
      <c r="G79" s="289"/>
      <c r="H79" s="252">
        <f t="shared" si="0"/>
        <v>0</v>
      </c>
      <c r="I79" s="438"/>
      <c r="J79" s="438"/>
      <c r="K79" s="438"/>
      <c r="L79" s="438"/>
      <c r="M79" s="229">
        <f t="shared" si="3"/>
        <v>0</v>
      </c>
      <c r="N79" s="37"/>
      <c r="O79" s="40"/>
      <c r="Q79" s="122"/>
      <c r="R79" s="118"/>
    </row>
    <row r="80" spans="2:18" x14ac:dyDescent="0.2">
      <c r="B80" s="549"/>
      <c r="C80" s="550"/>
      <c r="D80" s="287"/>
      <c r="E80" s="288"/>
      <c r="F80" s="289"/>
      <c r="G80" s="289"/>
      <c r="H80" s="252">
        <f t="shared" si="0"/>
        <v>0</v>
      </c>
      <c r="I80" s="438"/>
      <c r="J80" s="438"/>
      <c r="K80" s="438"/>
      <c r="L80" s="438"/>
      <c r="M80" s="229">
        <f t="shared" si="3"/>
        <v>0</v>
      </c>
      <c r="N80" s="37"/>
      <c r="O80" s="40"/>
      <c r="Q80" s="122"/>
      <c r="R80" s="118"/>
    </row>
    <row r="81" spans="2:18" x14ac:dyDescent="0.2">
      <c r="B81" s="549"/>
      <c r="C81" s="550"/>
      <c r="D81" s="287"/>
      <c r="E81" s="288"/>
      <c r="F81" s="289"/>
      <c r="G81" s="289"/>
      <c r="H81" s="252">
        <f t="shared" si="0"/>
        <v>0</v>
      </c>
      <c r="I81" s="438"/>
      <c r="J81" s="438"/>
      <c r="K81" s="438"/>
      <c r="L81" s="438"/>
      <c r="M81" s="229">
        <f t="shared" si="3"/>
        <v>0</v>
      </c>
      <c r="N81" s="37"/>
      <c r="O81" s="40"/>
      <c r="Q81" s="122"/>
      <c r="R81" s="118"/>
    </row>
    <row r="82" spans="2:18" x14ac:dyDescent="0.2">
      <c r="B82" s="549"/>
      <c r="C82" s="550"/>
      <c r="D82" s="287"/>
      <c r="E82" s="288"/>
      <c r="F82" s="289"/>
      <c r="G82" s="289"/>
      <c r="H82" s="252">
        <f>F82*G82</f>
        <v>0</v>
      </c>
      <c r="I82" s="438"/>
      <c r="J82" s="438"/>
      <c r="K82" s="438"/>
      <c r="L82" s="438"/>
      <c r="M82" s="229">
        <f t="shared" si="3"/>
        <v>0</v>
      </c>
      <c r="N82" s="37"/>
      <c r="O82" s="40"/>
      <c r="Q82" s="122"/>
      <c r="R82" s="118"/>
    </row>
    <row r="83" spans="2:18" x14ac:dyDescent="0.2">
      <c r="B83" s="549"/>
      <c r="C83" s="550"/>
      <c r="D83" s="287"/>
      <c r="E83" s="288"/>
      <c r="F83" s="289"/>
      <c r="G83" s="289"/>
      <c r="H83" s="252">
        <f t="shared" si="0"/>
        <v>0</v>
      </c>
      <c r="I83" s="438"/>
      <c r="J83" s="438"/>
      <c r="K83" s="438"/>
      <c r="L83" s="438"/>
      <c r="M83" s="229">
        <f t="shared" si="3"/>
        <v>0</v>
      </c>
      <c r="N83" s="37"/>
      <c r="O83" s="40"/>
      <c r="Q83" s="122"/>
      <c r="R83" s="118"/>
    </row>
    <row r="84" spans="2:18" x14ac:dyDescent="0.2">
      <c r="B84" s="549"/>
      <c r="C84" s="550"/>
      <c r="D84" s="287"/>
      <c r="E84" s="288"/>
      <c r="F84" s="246"/>
      <c r="G84" s="246"/>
      <c r="H84" s="178">
        <f>F84*G84</f>
        <v>0</v>
      </c>
      <c r="I84" s="438"/>
      <c r="J84" s="438"/>
      <c r="K84" s="438"/>
      <c r="L84" s="438"/>
      <c r="M84" s="229">
        <f t="shared" si="3"/>
        <v>0</v>
      </c>
      <c r="N84" s="37"/>
      <c r="O84" s="40"/>
      <c r="Q84" s="122"/>
      <c r="R84" s="118"/>
    </row>
    <row r="85" spans="2:18" x14ac:dyDescent="0.2">
      <c r="B85" s="549"/>
      <c r="C85" s="550"/>
      <c r="D85" s="287"/>
      <c r="E85" s="288"/>
      <c r="F85" s="289"/>
      <c r="G85" s="289"/>
      <c r="H85" s="252">
        <f t="shared" si="0"/>
        <v>0</v>
      </c>
      <c r="I85" s="438"/>
      <c r="J85" s="438"/>
      <c r="K85" s="438"/>
      <c r="L85" s="438"/>
      <c r="M85" s="229">
        <f t="shared" si="3"/>
        <v>0</v>
      </c>
      <c r="N85" s="37"/>
      <c r="O85" s="40"/>
      <c r="Q85" s="122"/>
      <c r="R85" s="118"/>
    </row>
    <row r="86" spans="2:18" x14ac:dyDescent="0.2">
      <c r="B86" s="549"/>
      <c r="C86" s="550"/>
      <c r="D86" s="287"/>
      <c r="E86" s="288"/>
      <c r="F86" s="289"/>
      <c r="G86" s="289"/>
      <c r="H86" s="252">
        <f t="shared" si="0"/>
        <v>0</v>
      </c>
      <c r="I86" s="438"/>
      <c r="J86" s="438"/>
      <c r="K86" s="438"/>
      <c r="L86" s="438"/>
      <c r="M86" s="229">
        <f t="shared" si="3"/>
        <v>0</v>
      </c>
      <c r="N86" s="37"/>
      <c r="O86" s="40"/>
      <c r="Q86" s="122"/>
      <c r="R86" s="119"/>
    </row>
    <row r="87" spans="2:18" x14ac:dyDescent="0.2">
      <c r="B87" s="549"/>
      <c r="C87" s="550"/>
      <c r="D87" s="287"/>
      <c r="E87" s="288"/>
      <c r="F87" s="289"/>
      <c r="G87" s="289"/>
      <c r="H87" s="252">
        <f t="shared" si="0"/>
        <v>0</v>
      </c>
      <c r="I87" s="438"/>
      <c r="J87" s="438"/>
      <c r="K87" s="438"/>
      <c r="L87" s="438"/>
      <c r="M87" s="229">
        <f t="shared" si="3"/>
        <v>0</v>
      </c>
      <c r="N87" s="37"/>
      <c r="O87" s="40"/>
      <c r="Q87" s="122"/>
      <c r="R87" s="119"/>
    </row>
    <row r="88" spans="2:18" x14ac:dyDescent="0.2">
      <c r="B88" s="549"/>
      <c r="C88" s="550"/>
      <c r="D88" s="244"/>
      <c r="E88" s="263"/>
      <c r="F88" s="246"/>
      <c r="G88" s="246"/>
      <c r="H88" s="178">
        <f t="shared" si="0"/>
        <v>0</v>
      </c>
      <c r="I88" s="438"/>
      <c r="J88" s="438"/>
      <c r="K88" s="438"/>
      <c r="L88" s="438"/>
      <c r="M88" s="229">
        <f t="shared" si="3"/>
        <v>0</v>
      </c>
      <c r="N88" s="37"/>
      <c r="O88" s="40"/>
      <c r="Q88" s="122"/>
      <c r="R88" s="118"/>
    </row>
    <row r="89" spans="2:18" x14ac:dyDescent="0.2">
      <c r="B89" s="549"/>
      <c r="C89" s="550"/>
      <c r="D89" s="244"/>
      <c r="E89" s="263"/>
      <c r="F89" s="246"/>
      <c r="G89" s="246"/>
      <c r="H89" s="178">
        <f t="shared" si="0"/>
        <v>0</v>
      </c>
      <c r="I89" s="438"/>
      <c r="J89" s="438"/>
      <c r="K89" s="438"/>
      <c r="L89" s="438"/>
      <c r="M89" s="229">
        <f t="shared" si="3"/>
        <v>0</v>
      </c>
      <c r="N89" s="37"/>
      <c r="O89" s="40"/>
      <c r="Q89" s="122"/>
      <c r="R89" s="118"/>
    </row>
    <row r="90" spans="2:18" x14ac:dyDescent="0.2">
      <c r="B90" s="549"/>
      <c r="C90" s="550"/>
      <c r="D90" s="244"/>
      <c r="E90" s="263"/>
      <c r="F90" s="246"/>
      <c r="G90" s="246"/>
      <c r="H90" s="178">
        <f t="shared" si="0"/>
        <v>0</v>
      </c>
      <c r="I90" s="438"/>
      <c r="J90" s="438"/>
      <c r="K90" s="438"/>
      <c r="L90" s="438"/>
      <c r="M90" s="229">
        <f t="shared" si="3"/>
        <v>0</v>
      </c>
      <c r="N90" s="37"/>
      <c r="O90" s="40"/>
      <c r="Q90" s="122"/>
      <c r="R90" s="118"/>
    </row>
    <row r="91" spans="2:18" x14ac:dyDescent="0.2">
      <c r="B91" s="549"/>
      <c r="C91" s="550"/>
      <c r="D91" s="244"/>
      <c r="E91" s="263"/>
      <c r="F91" s="246"/>
      <c r="G91" s="246"/>
      <c r="H91" s="178">
        <f t="shared" si="0"/>
        <v>0</v>
      </c>
      <c r="I91" s="438"/>
      <c r="J91" s="438"/>
      <c r="K91" s="438"/>
      <c r="L91" s="438"/>
      <c r="M91" s="229">
        <f t="shared" si="3"/>
        <v>0</v>
      </c>
      <c r="N91" s="37"/>
      <c r="O91" s="40"/>
      <c r="Q91" s="122"/>
      <c r="R91" s="119"/>
    </row>
    <row r="92" spans="2:18" x14ac:dyDescent="0.2">
      <c r="B92" s="549"/>
      <c r="C92" s="550"/>
      <c r="D92" s="244"/>
      <c r="E92" s="263"/>
      <c r="F92" s="246"/>
      <c r="G92" s="246"/>
      <c r="H92" s="178">
        <f t="shared" si="0"/>
        <v>0</v>
      </c>
      <c r="I92" s="438"/>
      <c r="J92" s="438"/>
      <c r="K92" s="438"/>
      <c r="L92" s="438"/>
      <c r="M92" s="229">
        <f t="shared" si="3"/>
        <v>0</v>
      </c>
      <c r="N92" s="37"/>
      <c r="O92" s="40"/>
      <c r="Q92" s="122"/>
      <c r="R92" s="118"/>
    </row>
    <row r="93" spans="2:18" x14ac:dyDescent="0.2">
      <c r="B93" s="549"/>
      <c r="C93" s="550"/>
      <c r="D93" s="244"/>
      <c r="E93" s="263"/>
      <c r="F93" s="246"/>
      <c r="G93" s="246"/>
      <c r="H93" s="178">
        <f t="shared" si="0"/>
        <v>0</v>
      </c>
      <c r="I93" s="438"/>
      <c r="J93" s="438"/>
      <c r="K93" s="438"/>
      <c r="L93" s="438"/>
      <c r="M93" s="229">
        <f t="shared" si="3"/>
        <v>0</v>
      </c>
      <c r="N93" s="37"/>
      <c r="O93" s="40"/>
      <c r="Q93" s="122"/>
      <c r="R93" s="118"/>
    </row>
    <row r="94" spans="2:18" x14ac:dyDescent="0.2">
      <c r="B94" s="549"/>
      <c r="C94" s="550"/>
      <c r="D94" s="244"/>
      <c r="E94" s="263"/>
      <c r="F94" s="246"/>
      <c r="G94" s="246"/>
      <c r="H94" s="178">
        <f t="shared" si="0"/>
        <v>0</v>
      </c>
      <c r="I94" s="438"/>
      <c r="J94" s="438"/>
      <c r="K94" s="438"/>
      <c r="L94" s="438"/>
      <c r="M94" s="229">
        <f t="shared" ref="M94:M139" si="4">+SUM(I94:L94)</f>
        <v>0</v>
      </c>
      <c r="N94" s="37"/>
      <c r="O94" s="40"/>
      <c r="Q94" s="122"/>
      <c r="R94" s="118"/>
    </row>
    <row r="95" spans="2:18" x14ac:dyDescent="0.2">
      <c r="B95" s="549"/>
      <c r="C95" s="550"/>
      <c r="D95" s="244"/>
      <c r="E95" s="263"/>
      <c r="F95" s="263"/>
      <c r="G95" s="246"/>
      <c r="H95" s="178">
        <f t="shared" si="0"/>
        <v>0</v>
      </c>
      <c r="I95" s="438"/>
      <c r="J95" s="438"/>
      <c r="K95" s="438"/>
      <c r="L95" s="438"/>
      <c r="M95" s="229">
        <f t="shared" si="4"/>
        <v>0</v>
      </c>
      <c r="N95" s="37"/>
      <c r="O95" s="40"/>
      <c r="Q95" s="122"/>
      <c r="R95" s="118"/>
    </row>
    <row r="96" spans="2:18" x14ac:dyDescent="0.2">
      <c r="B96" s="549"/>
      <c r="C96" s="550"/>
      <c r="D96" s="269"/>
      <c r="E96" s="270"/>
      <c r="F96" s="271"/>
      <c r="G96" s="271"/>
      <c r="H96" s="178">
        <f t="shared" si="0"/>
        <v>0</v>
      </c>
      <c r="I96" s="438"/>
      <c r="J96" s="438"/>
      <c r="K96" s="438"/>
      <c r="L96" s="438"/>
      <c r="M96" s="229">
        <f t="shared" si="4"/>
        <v>0</v>
      </c>
      <c r="N96" s="37"/>
      <c r="O96" s="40"/>
      <c r="Q96" s="122"/>
      <c r="R96" s="118"/>
    </row>
    <row r="97" spans="2:18" x14ac:dyDescent="0.2">
      <c r="B97" s="549"/>
      <c r="C97" s="550"/>
      <c r="D97" s="269"/>
      <c r="E97" s="270"/>
      <c r="F97" s="271"/>
      <c r="G97" s="271"/>
      <c r="H97" s="178">
        <f t="shared" si="0"/>
        <v>0</v>
      </c>
      <c r="I97" s="438"/>
      <c r="J97" s="438"/>
      <c r="K97" s="438"/>
      <c r="L97" s="438"/>
      <c r="M97" s="229">
        <f t="shared" si="4"/>
        <v>0</v>
      </c>
      <c r="N97" s="37"/>
      <c r="O97" s="40"/>
      <c r="Q97" s="122"/>
      <c r="R97" s="118"/>
    </row>
    <row r="98" spans="2:18" x14ac:dyDescent="0.2">
      <c r="B98" s="549"/>
      <c r="C98" s="550"/>
      <c r="D98" s="269"/>
      <c r="E98" s="270"/>
      <c r="F98" s="271"/>
      <c r="G98" s="271"/>
      <c r="H98" s="178">
        <f t="shared" si="0"/>
        <v>0</v>
      </c>
      <c r="I98" s="438"/>
      <c r="J98" s="438"/>
      <c r="K98" s="438"/>
      <c r="L98" s="438"/>
      <c r="M98" s="229">
        <f t="shared" si="4"/>
        <v>0</v>
      </c>
      <c r="N98" s="37"/>
      <c r="O98" s="40"/>
      <c r="Q98" s="122"/>
      <c r="R98" s="118"/>
    </row>
    <row r="99" spans="2:18" x14ac:dyDescent="0.2">
      <c r="B99" s="549"/>
      <c r="C99" s="550"/>
      <c r="D99" s="269"/>
      <c r="E99" s="270"/>
      <c r="F99" s="271"/>
      <c r="G99" s="271"/>
      <c r="H99" s="178">
        <f t="shared" si="0"/>
        <v>0</v>
      </c>
      <c r="I99" s="438"/>
      <c r="J99" s="438"/>
      <c r="K99" s="438"/>
      <c r="L99" s="438"/>
      <c r="M99" s="229">
        <f t="shared" si="4"/>
        <v>0</v>
      </c>
      <c r="N99" s="37"/>
      <c r="O99" s="40"/>
      <c r="Q99" s="122"/>
      <c r="R99" s="118"/>
    </row>
    <row r="100" spans="2:18" x14ac:dyDescent="0.2">
      <c r="B100" s="549"/>
      <c r="C100" s="550"/>
      <c r="D100" s="269"/>
      <c r="E100" s="270"/>
      <c r="F100" s="271"/>
      <c r="G100" s="271"/>
      <c r="H100" s="178">
        <f t="shared" si="0"/>
        <v>0</v>
      </c>
      <c r="I100" s="438"/>
      <c r="J100" s="438"/>
      <c r="K100" s="438"/>
      <c r="L100" s="438"/>
      <c r="M100" s="229">
        <f t="shared" si="4"/>
        <v>0</v>
      </c>
      <c r="N100" s="37"/>
      <c r="O100" s="40"/>
      <c r="Q100" s="122"/>
      <c r="R100" s="118"/>
    </row>
    <row r="101" spans="2:18" x14ac:dyDescent="0.2">
      <c r="B101" s="549"/>
      <c r="C101" s="550"/>
      <c r="D101" s="269"/>
      <c r="E101" s="270"/>
      <c r="F101" s="271"/>
      <c r="G101" s="271"/>
      <c r="H101" s="178">
        <f t="shared" si="0"/>
        <v>0</v>
      </c>
      <c r="I101" s="438"/>
      <c r="J101" s="438"/>
      <c r="K101" s="438"/>
      <c r="L101" s="438"/>
      <c r="M101" s="229">
        <f t="shared" si="4"/>
        <v>0</v>
      </c>
      <c r="N101" s="37"/>
      <c r="O101" s="40"/>
      <c r="Q101" s="122"/>
      <c r="R101" s="118"/>
    </row>
    <row r="102" spans="2:18" ht="13.5" thickBot="1" x14ac:dyDescent="0.25">
      <c r="B102" s="549"/>
      <c r="C102" s="550"/>
      <c r="D102" s="269"/>
      <c r="E102" s="270"/>
      <c r="F102" s="271"/>
      <c r="G102" s="271"/>
      <c r="H102" s="178">
        <f t="shared" si="0"/>
        <v>0</v>
      </c>
      <c r="I102" s="438"/>
      <c r="J102" s="438"/>
      <c r="K102" s="438"/>
      <c r="L102" s="438"/>
      <c r="M102" s="229">
        <f t="shared" si="4"/>
        <v>0</v>
      </c>
      <c r="N102" s="37"/>
      <c r="O102" s="40"/>
      <c r="Q102" s="122"/>
      <c r="R102" s="118"/>
    </row>
    <row r="103" spans="2:18" ht="13.5" thickBot="1" x14ac:dyDescent="0.25">
      <c r="B103" s="551"/>
      <c r="C103" s="552"/>
      <c r="D103" s="247"/>
      <c r="E103" s="248"/>
      <c r="F103" s="249"/>
      <c r="G103" s="249"/>
      <c r="H103" s="251">
        <f t="shared" si="0"/>
        <v>0</v>
      </c>
      <c r="I103" s="379"/>
      <c r="J103" s="379"/>
      <c r="K103" s="379"/>
      <c r="L103" s="380"/>
      <c r="M103" s="283">
        <f>+SUM(I103:L103)</f>
        <v>0</v>
      </c>
      <c r="N103" s="571">
        <f>SUM(H76:H103)</f>
        <v>0</v>
      </c>
      <c r="O103" s="560"/>
      <c r="Q103" s="122"/>
      <c r="R103" s="118"/>
    </row>
    <row r="104" spans="2:18" x14ac:dyDescent="0.2">
      <c r="B104" s="553" t="s">
        <v>20</v>
      </c>
      <c r="C104" s="554"/>
      <c r="D104" s="264"/>
      <c r="E104" s="290"/>
      <c r="F104" s="266"/>
      <c r="G104" s="266"/>
      <c r="H104" s="253">
        <f t="shared" si="0"/>
        <v>0</v>
      </c>
      <c r="I104" s="440"/>
      <c r="J104" s="440"/>
      <c r="K104" s="440"/>
      <c r="L104" s="440"/>
      <c r="M104" s="284">
        <f t="shared" si="4"/>
        <v>0</v>
      </c>
      <c r="N104" s="37"/>
      <c r="O104" s="40"/>
      <c r="Q104" s="122"/>
      <c r="R104" s="118"/>
    </row>
    <row r="105" spans="2:18" x14ac:dyDescent="0.2">
      <c r="B105" s="555"/>
      <c r="C105" s="556"/>
      <c r="D105" s="244"/>
      <c r="E105" s="291"/>
      <c r="F105" s="246"/>
      <c r="G105" s="246"/>
      <c r="H105" s="178">
        <f>F105*G105</f>
        <v>0</v>
      </c>
      <c r="I105" s="438"/>
      <c r="J105" s="438"/>
      <c r="K105" s="438"/>
      <c r="L105" s="438"/>
      <c r="M105" s="229">
        <f t="shared" si="4"/>
        <v>0</v>
      </c>
      <c r="N105" s="37"/>
      <c r="O105" s="40"/>
      <c r="Q105" s="122"/>
      <c r="R105" s="118"/>
    </row>
    <row r="106" spans="2:18" x14ac:dyDescent="0.2">
      <c r="B106" s="555"/>
      <c r="C106" s="556"/>
      <c r="D106" s="244"/>
      <c r="E106" s="291"/>
      <c r="F106" s="246"/>
      <c r="G106" s="246"/>
      <c r="H106" s="178">
        <f>F106*G106</f>
        <v>0</v>
      </c>
      <c r="I106" s="438"/>
      <c r="J106" s="438"/>
      <c r="K106" s="438"/>
      <c r="L106" s="438"/>
      <c r="M106" s="229">
        <f t="shared" si="4"/>
        <v>0</v>
      </c>
      <c r="N106" s="37"/>
      <c r="O106" s="40"/>
      <c r="Q106" s="122"/>
      <c r="R106" s="118"/>
    </row>
    <row r="107" spans="2:18" x14ac:dyDescent="0.2">
      <c r="B107" s="555"/>
      <c r="C107" s="556"/>
      <c r="D107" s="244"/>
      <c r="E107" s="291"/>
      <c r="F107" s="246"/>
      <c r="G107" s="246"/>
      <c r="H107" s="178">
        <f>F107*G107</f>
        <v>0</v>
      </c>
      <c r="I107" s="438"/>
      <c r="J107" s="438"/>
      <c r="K107" s="438"/>
      <c r="L107" s="438"/>
      <c r="M107" s="229">
        <f t="shared" si="4"/>
        <v>0</v>
      </c>
      <c r="N107" s="37"/>
      <c r="O107" s="40"/>
      <c r="Q107" s="122"/>
      <c r="R107" s="118"/>
    </row>
    <row r="108" spans="2:18" x14ac:dyDescent="0.2">
      <c r="B108" s="555"/>
      <c r="C108" s="556"/>
      <c r="D108" s="244"/>
      <c r="E108" s="291"/>
      <c r="F108" s="246"/>
      <c r="G108" s="246"/>
      <c r="H108" s="178">
        <f t="shared" si="0"/>
        <v>0</v>
      </c>
      <c r="I108" s="438"/>
      <c r="J108" s="438"/>
      <c r="K108" s="438"/>
      <c r="L108" s="438"/>
      <c r="M108" s="229">
        <f t="shared" si="4"/>
        <v>0</v>
      </c>
      <c r="N108" s="37"/>
      <c r="O108" s="40"/>
      <c r="Q108" s="122"/>
      <c r="R108" s="118"/>
    </row>
    <row r="109" spans="2:18" x14ac:dyDescent="0.2">
      <c r="B109" s="555"/>
      <c r="C109" s="556"/>
      <c r="D109" s="244"/>
      <c r="E109" s="263"/>
      <c r="F109" s="246"/>
      <c r="G109" s="246"/>
      <c r="H109" s="178">
        <f t="shared" si="0"/>
        <v>0</v>
      </c>
      <c r="I109" s="438"/>
      <c r="J109" s="438"/>
      <c r="K109" s="438"/>
      <c r="L109" s="438"/>
      <c r="M109" s="229">
        <f t="shared" si="4"/>
        <v>0</v>
      </c>
      <c r="N109" s="37"/>
      <c r="O109" s="40"/>
      <c r="Q109" s="122"/>
      <c r="R109" s="118"/>
    </row>
    <row r="110" spans="2:18" ht="13.5" thickBot="1" x14ac:dyDescent="0.25">
      <c r="B110" s="555"/>
      <c r="C110" s="556"/>
      <c r="D110" s="244"/>
      <c r="E110" s="263"/>
      <c r="F110" s="246"/>
      <c r="G110" s="246"/>
      <c r="H110" s="178">
        <f t="shared" si="0"/>
        <v>0</v>
      </c>
      <c r="I110" s="438"/>
      <c r="J110" s="438"/>
      <c r="K110" s="438"/>
      <c r="L110" s="438"/>
      <c r="M110" s="229">
        <f t="shared" si="4"/>
        <v>0</v>
      </c>
      <c r="N110" s="37"/>
      <c r="O110" s="40"/>
      <c r="Q110" s="122"/>
      <c r="R110" s="118"/>
    </row>
    <row r="111" spans="2:18" ht="13.5" thickBot="1" x14ac:dyDescent="0.25">
      <c r="B111" s="557"/>
      <c r="C111" s="558"/>
      <c r="D111" s="247"/>
      <c r="E111" s="248"/>
      <c r="F111" s="249"/>
      <c r="G111" s="249"/>
      <c r="H111" s="254">
        <f t="shared" si="0"/>
        <v>0</v>
      </c>
      <c r="I111" s="379"/>
      <c r="J111" s="379"/>
      <c r="K111" s="379"/>
      <c r="L111" s="380"/>
      <c r="M111" s="283">
        <f>+SUM(I111:L111)</f>
        <v>0</v>
      </c>
      <c r="N111" s="571">
        <f>SUM(H104:H111)</f>
        <v>0</v>
      </c>
      <c r="O111" s="560"/>
      <c r="Q111" s="122"/>
      <c r="R111" s="118"/>
    </row>
    <row r="112" spans="2:18" x14ac:dyDescent="0.2">
      <c r="B112" s="553" t="s">
        <v>9</v>
      </c>
      <c r="C112" s="554"/>
      <c r="D112" s="264"/>
      <c r="E112" s="265"/>
      <c r="F112" s="266"/>
      <c r="G112" s="266"/>
      <c r="H112" s="253">
        <f t="shared" si="0"/>
        <v>0</v>
      </c>
      <c r="I112" s="438"/>
      <c r="J112" s="438"/>
      <c r="K112" s="438"/>
      <c r="L112" s="438"/>
      <c r="M112" s="284">
        <f t="shared" si="4"/>
        <v>0</v>
      </c>
      <c r="N112" s="37"/>
      <c r="O112" s="40"/>
      <c r="Q112" s="122"/>
      <c r="R112" s="118"/>
    </row>
    <row r="113" spans="2:18" x14ac:dyDescent="0.2">
      <c r="B113" s="555"/>
      <c r="C113" s="556"/>
      <c r="D113" s="244"/>
      <c r="E113" s="263"/>
      <c r="F113" s="246"/>
      <c r="G113" s="246"/>
      <c r="H113" s="178">
        <f t="shared" si="0"/>
        <v>0</v>
      </c>
      <c r="I113" s="438"/>
      <c r="J113" s="438"/>
      <c r="K113" s="438"/>
      <c r="L113" s="438"/>
      <c r="M113" s="229">
        <f t="shared" si="4"/>
        <v>0</v>
      </c>
      <c r="N113" s="37"/>
      <c r="O113" s="40"/>
      <c r="Q113" s="122"/>
      <c r="R113" s="118"/>
    </row>
    <row r="114" spans="2:18" x14ac:dyDescent="0.2">
      <c r="B114" s="555"/>
      <c r="C114" s="556"/>
      <c r="D114" s="244"/>
      <c r="E114" s="263"/>
      <c r="F114" s="246"/>
      <c r="G114" s="246"/>
      <c r="H114" s="178">
        <f>F114*G114</f>
        <v>0</v>
      </c>
      <c r="I114" s="438"/>
      <c r="J114" s="438"/>
      <c r="K114" s="438"/>
      <c r="L114" s="438"/>
      <c r="M114" s="229">
        <f t="shared" si="4"/>
        <v>0</v>
      </c>
      <c r="N114" s="37"/>
      <c r="O114" s="40"/>
      <c r="Q114" s="122"/>
      <c r="R114" s="118"/>
    </row>
    <row r="115" spans="2:18" x14ac:dyDescent="0.2">
      <c r="B115" s="555"/>
      <c r="C115" s="556"/>
      <c r="D115" s="244"/>
      <c r="E115" s="263"/>
      <c r="F115" s="246"/>
      <c r="G115" s="246"/>
      <c r="H115" s="178">
        <f>F115*G115</f>
        <v>0</v>
      </c>
      <c r="I115" s="438"/>
      <c r="J115" s="438"/>
      <c r="K115" s="438"/>
      <c r="L115" s="438"/>
      <c r="M115" s="229">
        <f t="shared" si="4"/>
        <v>0</v>
      </c>
      <c r="N115" s="37"/>
      <c r="O115" s="40"/>
      <c r="Q115" s="122"/>
      <c r="R115" s="118"/>
    </row>
    <row r="116" spans="2:18" x14ac:dyDescent="0.2">
      <c r="B116" s="555"/>
      <c r="C116" s="556"/>
      <c r="D116" s="244"/>
      <c r="E116" s="263"/>
      <c r="F116" s="246"/>
      <c r="G116" s="246"/>
      <c r="H116" s="178">
        <f>F116*G116</f>
        <v>0</v>
      </c>
      <c r="I116" s="438"/>
      <c r="J116" s="438"/>
      <c r="K116" s="438"/>
      <c r="L116" s="438"/>
      <c r="M116" s="229">
        <f t="shared" si="4"/>
        <v>0</v>
      </c>
      <c r="N116" s="37"/>
      <c r="O116" s="40"/>
      <c r="Q116" s="122"/>
      <c r="R116" s="118"/>
    </row>
    <row r="117" spans="2:18" x14ac:dyDescent="0.2">
      <c r="B117" s="555"/>
      <c r="C117" s="556"/>
      <c r="D117" s="244"/>
      <c r="E117" s="263"/>
      <c r="F117" s="246"/>
      <c r="G117" s="246"/>
      <c r="H117" s="178">
        <f>F117*G117</f>
        <v>0</v>
      </c>
      <c r="I117" s="438"/>
      <c r="J117" s="438"/>
      <c r="K117" s="438"/>
      <c r="L117" s="438"/>
      <c r="M117" s="229">
        <f t="shared" si="4"/>
        <v>0</v>
      </c>
      <c r="N117" s="37"/>
      <c r="O117" s="40"/>
      <c r="Q117" s="122"/>
      <c r="R117" s="118"/>
    </row>
    <row r="118" spans="2:18" ht="13.5" thickBot="1" x14ac:dyDescent="0.25">
      <c r="B118" s="555"/>
      <c r="C118" s="556"/>
      <c r="D118" s="244"/>
      <c r="E118" s="263"/>
      <c r="F118" s="246"/>
      <c r="G118" s="246"/>
      <c r="H118" s="178">
        <f t="shared" si="0"/>
        <v>0</v>
      </c>
      <c r="I118" s="438"/>
      <c r="J118" s="438"/>
      <c r="K118" s="438"/>
      <c r="L118" s="438"/>
      <c r="M118" s="229">
        <f t="shared" si="4"/>
        <v>0</v>
      </c>
      <c r="N118" s="37"/>
      <c r="O118" s="40"/>
      <c r="Q118" s="122"/>
      <c r="R118" s="118"/>
    </row>
    <row r="119" spans="2:18" ht="13.5" thickBot="1" x14ac:dyDescent="0.25">
      <c r="B119" s="557"/>
      <c r="C119" s="558"/>
      <c r="D119" s="247"/>
      <c r="E119" s="292"/>
      <c r="F119" s="249"/>
      <c r="G119" s="249"/>
      <c r="H119" s="254">
        <f t="shared" si="0"/>
        <v>0</v>
      </c>
      <c r="I119" s="379"/>
      <c r="J119" s="379"/>
      <c r="K119" s="379"/>
      <c r="L119" s="380"/>
      <c r="M119" s="283">
        <f t="shared" si="4"/>
        <v>0</v>
      </c>
      <c r="N119" s="571">
        <f>SUM(H112:H119)</f>
        <v>0</v>
      </c>
      <c r="O119" s="560"/>
      <c r="Q119" s="122"/>
      <c r="R119" s="118"/>
    </row>
    <row r="120" spans="2:18" x14ac:dyDescent="0.2">
      <c r="B120" s="553" t="s">
        <v>10</v>
      </c>
      <c r="C120" s="554"/>
      <c r="D120" s="264"/>
      <c r="E120" s="265"/>
      <c r="F120" s="266"/>
      <c r="G120" s="266"/>
      <c r="H120" s="253">
        <f t="shared" si="0"/>
        <v>0</v>
      </c>
      <c r="I120" s="438"/>
      <c r="J120" s="438"/>
      <c r="K120" s="438"/>
      <c r="L120" s="438"/>
      <c r="M120" s="284">
        <f t="shared" si="4"/>
        <v>0</v>
      </c>
      <c r="N120" s="37"/>
      <c r="O120" s="40"/>
      <c r="Q120" s="122"/>
      <c r="R120" s="118"/>
    </row>
    <row r="121" spans="2:18" x14ac:dyDescent="0.2">
      <c r="B121" s="555"/>
      <c r="C121" s="556"/>
      <c r="D121" s="244"/>
      <c r="E121" s="263"/>
      <c r="F121" s="246"/>
      <c r="G121" s="246"/>
      <c r="H121" s="178">
        <f t="shared" si="0"/>
        <v>0</v>
      </c>
      <c r="I121" s="438"/>
      <c r="J121" s="438"/>
      <c r="K121" s="438"/>
      <c r="L121" s="438"/>
      <c r="M121" s="229">
        <f t="shared" si="4"/>
        <v>0</v>
      </c>
      <c r="N121" s="37"/>
      <c r="O121" s="40"/>
      <c r="Q121" s="122"/>
      <c r="R121" s="118"/>
    </row>
    <row r="122" spans="2:18" x14ac:dyDescent="0.2">
      <c r="B122" s="555"/>
      <c r="C122" s="556"/>
      <c r="D122" s="244"/>
      <c r="E122" s="263"/>
      <c r="F122" s="246"/>
      <c r="G122" s="246"/>
      <c r="H122" s="178">
        <f>F122*G122</f>
        <v>0</v>
      </c>
      <c r="I122" s="438"/>
      <c r="J122" s="438"/>
      <c r="K122" s="438"/>
      <c r="L122" s="438"/>
      <c r="M122" s="229">
        <f t="shared" si="4"/>
        <v>0</v>
      </c>
      <c r="N122" s="37"/>
      <c r="O122" s="40"/>
      <c r="Q122" s="122"/>
      <c r="R122" s="118"/>
    </row>
    <row r="123" spans="2:18" ht="13.5" thickBot="1" x14ac:dyDescent="0.25">
      <c r="B123" s="555"/>
      <c r="C123" s="556"/>
      <c r="D123" s="244"/>
      <c r="E123" s="263"/>
      <c r="F123" s="246"/>
      <c r="G123" s="246"/>
      <c r="H123" s="178">
        <f t="shared" si="0"/>
        <v>0</v>
      </c>
      <c r="I123" s="438"/>
      <c r="J123" s="438"/>
      <c r="K123" s="438"/>
      <c r="L123" s="438"/>
      <c r="M123" s="229">
        <f t="shared" si="4"/>
        <v>0</v>
      </c>
      <c r="N123" s="37"/>
      <c r="O123" s="40"/>
      <c r="Q123" s="122"/>
      <c r="R123" s="118"/>
    </row>
    <row r="124" spans="2:18" ht="13.5" thickBot="1" x14ac:dyDescent="0.25">
      <c r="B124" s="557"/>
      <c r="C124" s="558"/>
      <c r="D124" s="247"/>
      <c r="E124" s="248"/>
      <c r="F124" s="249"/>
      <c r="G124" s="249"/>
      <c r="H124" s="254">
        <f t="shared" si="0"/>
        <v>0</v>
      </c>
      <c r="I124" s="379"/>
      <c r="J124" s="379"/>
      <c r="K124" s="379"/>
      <c r="L124" s="380"/>
      <c r="M124" s="283">
        <f t="shared" si="4"/>
        <v>0</v>
      </c>
      <c r="N124" s="571">
        <f>SUM(H120:H124)</f>
        <v>0</v>
      </c>
      <c r="O124" s="560"/>
      <c r="Q124" s="122"/>
      <c r="R124" s="118"/>
    </row>
    <row r="125" spans="2:18" x14ac:dyDescent="0.2">
      <c r="B125" s="553" t="s">
        <v>11</v>
      </c>
      <c r="C125" s="554"/>
      <c r="D125" s="264"/>
      <c r="E125" s="265"/>
      <c r="F125" s="266"/>
      <c r="G125" s="266"/>
      <c r="H125" s="253">
        <f t="shared" si="0"/>
        <v>0</v>
      </c>
      <c r="I125" s="438"/>
      <c r="J125" s="438"/>
      <c r="K125" s="438"/>
      <c r="L125" s="438"/>
      <c r="M125" s="284">
        <f t="shared" si="4"/>
        <v>0</v>
      </c>
      <c r="N125" s="37"/>
      <c r="O125" s="40"/>
      <c r="Q125" s="122"/>
      <c r="R125" s="118"/>
    </row>
    <row r="126" spans="2:18" x14ac:dyDescent="0.2">
      <c r="B126" s="555"/>
      <c r="C126" s="556"/>
      <c r="D126" s="244"/>
      <c r="E126" s="263"/>
      <c r="F126" s="246"/>
      <c r="G126" s="246"/>
      <c r="H126" s="178">
        <f t="shared" si="0"/>
        <v>0</v>
      </c>
      <c r="I126" s="438"/>
      <c r="J126" s="438"/>
      <c r="K126" s="438"/>
      <c r="L126" s="438"/>
      <c r="M126" s="229">
        <f t="shared" si="4"/>
        <v>0</v>
      </c>
      <c r="N126" s="37"/>
      <c r="O126" s="40"/>
      <c r="Q126" s="122"/>
      <c r="R126" s="118"/>
    </row>
    <row r="127" spans="2:18" x14ac:dyDescent="0.2">
      <c r="B127" s="555"/>
      <c r="C127" s="556"/>
      <c r="D127" s="244"/>
      <c r="E127" s="263"/>
      <c r="F127" s="246"/>
      <c r="G127" s="246"/>
      <c r="H127" s="178">
        <f t="shared" si="0"/>
        <v>0</v>
      </c>
      <c r="I127" s="438"/>
      <c r="J127" s="438"/>
      <c r="K127" s="438"/>
      <c r="L127" s="438"/>
      <c r="M127" s="229">
        <f t="shared" si="4"/>
        <v>0</v>
      </c>
      <c r="N127" s="37"/>
      <c r="O127" s="40"/>
      <c r="Q127" s="122"/>
      <c r="R127" s="118"/>
    </row>
    <row r="128" spans="2:18" x14ac:dyDescent="0.2">
      <c r="B128" s="555"/>
      <c r="C128" s="556"/>
      <c r="D128" s="244"/>
      <c r="E128" s="263"/>
      <c r="F128" s="246"/>
      <c r="G128" s="246"/>
      <c r="H128" s="178">
        <f>F128*G128</f>
        <v>0</v>
      </c>
      <c r="I128" s="438"/>
      <c r="J128" s="438"/>
      <c r="K128" s="438"/>
      <c r="L128" s="438"/>
      <c r="M128" s="229">
        <f t="shared" si="4"/>
        <v>0</v>
      </c>
      <c r="N128" s="37"/>
      <c r="O128" s="40"/>
      <c r="Q128" s="122"/>
      <c r="R128" s="118"/>
    </row>
    <row r="129" spans="2:18" x14ac:dyDescent="0.2">
      <c r="B129" s="555"/>
      <c r="C129" s="556"/>
      <c r="D129" s="244"/>
      <c r="E129" s="263"/>
      <c r="F129" s="246"/>
      <c r="G129" s="246"/>
      <c r="H129" s="178">
        <f t="shared" si="0"/>
        <v>0</v>
      </c>
      <c r="I129" s="438"/>
      <c r="J129" s="438"/>
      <c r="K129" s="438"/>
      <c r="L129" s="438"/>
      <c r="M129" s="229">
        <f t="shared" si="4"/>
        <v>0</v>
      </c>
      <c r="N129" s="37"/>
      <c r="O129" s="40"/>
      <c r="Q129" s="122"/>
      <c r="R129" s="118"/>
    </row>
    <row r="130" spans="2:18" x14ac:dyDescent="0.2">
      <c r="B130" s="555"/>
      <c r="C130" s="556"/>
      <c r="D130" s="244"/>
      <c r="E130" s="263"/>
      <c r="F130" s="246"/>
      <c r="G130" s="246"/>
      <c r="H130" s="178">
        <f t="shared" si="0"/>
        <v>0</v>
      </c>
      <c r="I130" s="438"/>
      <c r="J130" s="438"/>
      <c r="K130" s="438"/>
      <c r="L130" s="438"/>
      <c r="M130" s="229">
        <f t="shared" si="4"/>
        <v>0</v>
      </c>
      <c r="N130" s="37"/>
      <c r="O130" s="40"/>
      <c r="Q130" s="122"/>
      <c r="R130" s="118"/>
    </row>
    <row r="131" spans="2:18" x14ac:dyDescent="0.2">
      <c r="B131" s="555"/>
      <c r="C131" s="556"/>
      <c r="D131" s="244"/>
      <c r="E131" s="263"/>
      <c r="F131" s="246"/>
      <c r="G131" s="246"/>
      <c r="H131" s="178">
        <f t="shared" si="0"/>
        <v>0</v>
      </c>
      <c r="I131" s="438"/>
      <c r="J131" s="438"/>
      <c r="K131" s="438"/>
      <c r="L131" s="438"/>
      <c r="M131" s="229">
        <f t="shared" si="4"/>
        <v>0</v>
      </c>
      <c r="N131" s="37"/>
      <c r="O131" s="40"/>
      <c r="Q131" s="122"/>
      <c r="R131" s="118"/>
    </row>
    <row r="132" spans="2:18" ht="13.5" thickBot="1" x14ac:dyDescent="0.25">
      <c r="B132" s="555"/>
      <c r="C132" s="556"/>
      <c r="D132" s="244"/>
      <c r="E132" s="263"/>
      <c r="F132" s="246"/>
      <c r="G132" s="246"/>
      <c r="H132" s="178">
        <f t="shared" si="0"/>
        <v>0</v>
      </c>
      <c r="I132" s="438"/>
      <c r="J132" s="438"/>
      <c r="K132" s="438"/>
      <c r="L132" s="438"/>
      <c r="M132" s="229">
        <f t="shared" si="4"/>
        <v>0</v>
      </c>
      <c r="N132" s="37"/>
      <c r="O132" s="40"/>
      <c r="Q132" s="122"/>
      <c r="R132" s="118"/>
    </row>
    <row r="133" spans="2:18" ht="13.5" thickBot="1" x14ac:dyDescent="0.25">
      <c r="B133" s="557"/>
      <c r="C133" s="558"/>
      <c r="D133" s="247"/>
      <c r="E133" s="248"/>
      <c r="F133" s="249"/>
      <c r="G133" s="249"/>
      <c r="H133" s="254">
        <f t="shared" si="0"/>
        <v>0</v>
      </c>
      <c r="I133" s="379"/>
      <c r="J133" s="379"/>
      <c r="K133" s="379"/>
      <c r="L133" s="380"/>
      <c r="M133" s="283">
        <f t="shared" si="4"/>
        <v>0</v>
      </c>
      <c r="N133" s="571">
        <f>SUM(H125:H133)</f>
        <v>0</v>
      </c>
      <c r="O133" s="560"/>
      <c r="Q133" s="122"/>
      <c r="R133" s="118"/>
    </row>
    <row r="134" spans="2:18" x14ac:dyDescent="0.2">
      <c r="B134" s="553" t="s">
        <v>0</v>
      </c>
      <c r="C134" s="554"/>
      <c r="D134" s="264"/>
      <c r="E134" s="265"/>
      <c r="F134" s="266"/>
      <c r="G134" s="266"/>
      <c r="H134" s="253">
        <f t="shared" si="0"/>
        <v>0</v>
      </c>
      <c r="I134" s="438"/>
      <c r="J134" s="438"/>
      <c r="K134" s="438"/>
      <c r="L134" s="438"/>
      <c r="M134" s="284">
        <f t="shared" si="4"/>
        <v>0</v>
      </c>
      <c r="N134" s="37"/>
      <c r="O134" s="40"/>
      <c r="Q134" s="122"/>
      <c r="R134" s="118"/>
    </row>
    <row r="135" spans="2:18" ht="13.5" thickBot="1" x14ac:dyDescent="0.25">
      <c r="B135" s="555"/>
      <c r="C135" s="556"/>
      <c r="D135" s="244"/>
      <c r="E135" s="263"/>
      <c r="F135" s="246"/>
      <c r="G135" s="246"/>
      <c r="H135" s="178">
        <f>F135*G135</f>
        <v>0</v>
      </c>
      <c r="I135" s="438"/>
      <c r="J135" s="438"/>
      <c r="K135" s="438"/>
      <c r="L135" s="438"/>
      <c r="M135" s="229">
        <f t="shared" si="4"/>
        <v>0</v>
      </c>
      <c r="N135" s="37"/>
      <c r="O135" s="40"/>
      <c r="Q135" s="122"/>
      <c r="R135" s="118"/>
    </row>
    <row r="136" spans="2:18" ht="13.5" thickBot="1" x14ac:dyDescent="0.25">
      <c r="B136" s="557"/>
      <c r="C136" s="558"/>
      <c r="D136" s="247"/>
      <c r="E136" s="248"/>
      <c r="F136" s="249"/>
      <c r="G136" s="249"/>
      <c r="H136" s="254">
        <f t="shared" si="0"/>
        <v>0</v>
      </c>
      <c r="I136" s="379"/>
      <c r="J136" s="379"/>
      <c r="K136" s="379"/>
      <c r="L136" s="380"/>
      <c r="M136" s="283">
        <f t="shared" si="4"/>
        <v>0</v>
      </c>
      <c r="N136" s="571">
        <f>SUM(H134:H136)</f>
        <v>0</v>
      </c>
      <c r="O136" s="560"/>
      <c r="Q136" s="122"/>
      <c r="R136" s="118"/>
    </row>
    <row r="137" spans="2:18" x14ac:dyDescent="0.2">
      <c r="B137" s="539" t="s">
        <v>4</v>
      </c>
      <c r="C137" s="540"/>
      <c r="D137" s="264"/>
      <c r="E137" s="265"/>
      <c r="F137" s="266"/>
      <c r="G137" s="266"/>
      <c r="H137" s="253">
        <f t="shared" si="0"/>
        <v>0</v>
      </c>
      <c r="I137" s="438"/>
      <c r="J137" s="438"/>
      <c r="K137" s="438"/>
      <c r="L137" s="438"/>
      <c r="M137" s="284">
        <f t="shared" si="4"/>
        <v>0</v>
      </c>
      <c r="N137" s="23"/>
      <c r="O137" s="24"/>
      <c r="Q137" s="122"/>
      <c r="R137" s="118"/>
    </row>
    <row r="138" spans="2:18" ht="13.5" thickBot="1" x14ac:dyDescent="0.25">
      <c r="B138" s="541"/>
      <c r="C138" s="542"/>
      <c r="D138" s="244"/>
      <c r="E138" s="263"/>
      <c r="F138" s="246"/>
      <c r="G138" s="246"/>
      <c r="H138" s="178">
        <f>F138*G138</f>
        <v>0</v>
      </c>
      <c r="I138" s="438"/>
      <c r="J138" s="438"/>
      <c r="K138" s="438"/>
      <c r="L138" s="438"/>
      <c r="M138" s="229">
        <f t="shared" si="4"/>
        <v>0</v>
      </c>
      <c r="N138" s="23"/>
      <c r="O138" s="24"/>
      <c r="Q138" s="122"/>
      <c r="R138" s="118"/>
    </row>
    <row r="139" spans="2:18" ht="13.5" thickBot="1" x14ac:dyDescent="0.25">
      <c r="B139" s="543"/>
      <c r="C139" s="544"/>
      <c r="D139" s="247"/>
      <c r="E139" s="248"/>
      <c r="F139" s="249"/>
      <c r="G139" s="249"/>
      <c r="H139" s="254">
        <f>F139*G139</f>
        <v>0</v>
      </c>
      <c r="I139" s="379"/>
      <c r="J139" s="379"/>
      <c r="K139" s="379"/>
      <c r="L139" s="380"/>
      <c r="M139" s="283">
        <f t="shared" si="4"/>
        <v>0</v>
      </c>
      <c r="N139" s="571">
        <f>SUM(H137:H139)</f>
        <v>0</v>
      </c>
      <c r="O139" s="560"/>
      <c r="Q139" s="122"/>
      <c r="R139" s="118"/>
    </row>
    <row r="140" spans="2:18" ht="13.5" thickBot="1" x14ac:dyDescent="0.25">
      <c r="F140" s="36"/>
      <c r="G140" s="36"/>
      <c r="H140" s="37"/>
      <c r="I140" s="344"/>
      <c r="J140" s="344"/>
      <c r="K140" s="344"/>
      <c r="L140" s="344"/>
      <c r="M140" s="197"/>
      <c r="N140" s="37"/>
      <c r="O140" s="40"/>
      <c r="Q140" s="122"/>
      <c r="R140" s="118"/>
    </row>
    <row r="141" spans="2:18" ht="13.5" thickBot="1" x14ac:dyDescent="0.25">
      <c r="B141" s="70" t="s">
        <v>22</v>
      </c>
      <c r="C141" s="275"/>
      <c r="D141" s="276"/>
      <c r="E141" s="275"/>
      <c r="F141" s="277"/>
      <c r="G141" s="278"/>
      <c r="H141" s="279">
        <f>SUM(H7:H139)</f>
        <v>0</v>
      </c>
      <c r="I141" s="295">
        <f>SUM(I7:I139)</f>
        <v>0</v>
      </c>
      <c r="J141" s="295">
        <f>SUM(J7:J139)</f>
        <v>0</v>
      </c>
      <c r="K141" s="295">
        <f>SUM(K7:K139)</f>
        <v>0</v>
      </c>
      <c r="L141" s="295">
        <f>SUM(L7:L139)</f>
        <v>0</v>
      </c>
      <c r="M141" s="286">
        <f>+SUM(I141:L141)</f>
        <v>0</v>
      </c>
      <c r="N141" s="545">
        <f>SUM(O39+N61+N67+N75+N103+N111+N119+N124+N133+N136+N139)</f>
        <v>0</v>
      </c>
      <c r="O141" s="546"/>
      <c r="Q141" s="122"/>
      <c r="R141" s="118"/>
    </row>
    <row r="142" spans="2:18" x14ac:dyDescent="0.2">
      <c r="Q142" s="41"/>
    </row>
    <row r="143" spans="2:18" x14ac:dyDescent="0.2">
      <c r="F143" s="36"/>
      <c r="O143" s="38"/>
      <c r="Q143" s="41"/>
    </row>
    <row r="144" spans="2:18" x14ac:dyDescent="0.2">
      <c r="F144" s="42"/>
      <c r="Q144" s="41"/>
    </row>
    <row r="145" spans="6:6" x14ac:dyDescent="0.2">
      <c r="F145" s="43"/>
    </row>
  </sheetData>
  <sheetProtection password="DC06" sheet="1" objects="1" scenarios="1" formatColumns="0" formatRows="0"/>
  <mergeCells count="26">
    <mergeCell ref="B68:C75"/>
    <mergeCell ref="N75:O75"/>
    <mergeCell ref="B2:C2"/>
    <mergeCell ref="N61:O61"/>
    <mergeCell ref="N4:O4"/>
    <mergeCell ref="B7:B39"/>
    <mergeCell ref="C30:C34"/>
    <mergeCell ref="C35:C39"/>
    <mergeCell ref="B40:C61"/>
    <mergeCell ref="B62:C67"/>
    <mergeCell ref="N67:O67"/>
    <mergeCell ref="B76:C103"/>
    <mergeCell ref="N103:O103"/>
    <mergeCell ref="N141:O141"/>
    <mergeCell ref="B125:C133"/>
    <mergeCell ref="N133:O133"/>
    <mergeCell ref="B134:C136"/>
    <mergeCell ref="N136:O136"/>
    <mergeCell ref="B137:C139"/>
    <mergeCell ref="N139:O139"/>
    <mergeCell ref="N124:O124"/>
    <mergeCell ref="N119:O119"/>
    <mergeCell ref="B104:C111"/>
    <mergeCell ref="N111:O111"/>
    <mergeCell ref="B112:C119"/>
    <mergeCell ref="B120:C124"/>
  </mergeCells>
  <conditionalFormatting sqref="M7:M141">
    <cfRule type="expression" dxfId="17" priority="1" stopIfTrue="1">
      <formula>M7&lt;&gt;H7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tabColor theme="6" tint="0.39997558519241921"/>
  </sheetPr>
  <dimension ref="B2:S145"/>
  <sheetViews>
    <sheetView showGridLines="0" zoomScale="70" zoomScaleNormal="70" workbookViewId="0">
      <pane ySplit="6" topLeftCell="A7" activePane="bottomLeft" state="frozenSplit"/>
      <selection activeCell="A28" sqref="A28:J28"/>
      <selection pane="bottomLeft" activeCell="F36" sqref="F36"/>
    </sheetView>
  </sheetViews>
  <sheetFormatPr baseColWidth="10" defaultColWidth="9.28515625" defaultRowHeight="12.75" outlineLevelCol="1" x14ac:dyDescent="0.2"/>
  <cols>
    <col min="1" max="1" width="3" style="10" customWidth="1"/>
    <col min="2" max="2" width="22.85546875" style="10" customWidth="1"/>
    <col min="3" max="3" width="41" style="10" customWidth="1"/>
    <col min="4" max="4" width="42.7109375" style="75" customWidth="1"/>
    <col min="5" max="5" width="16.7109375" style="10" customWidth="1"/>
    <col min="6" max="6" width="13" style="10" customWidth="1"/>
    <col min="7" max="7" width="12.5703125" style="10" customWidth="1"/>
    <col min="8" max="8" width="15.7109375" style="10" customWidth="1"/>
    <col min="9" max="12" width="11" style="383" customWidth="1"/>
    <col min="13" max="13" width="15.710937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10" hidden="1" customWidth="1" outlineLevel="1"/>
    <col min="18" max="18" width="50.7109375" style="114" hidden="1" customWidth="1" outlineLevel="1"/>
    <col min="19" max="19" width="9.28515625" style="10" collapsed="1"/>
    <col min="20" max="16384" width="9.28515625" style="10"/>
  </cols>
  <sheetData>
    <row r="2" spans="2:18" ht="15" x14ac:dyDescent="0.2">
      <c r="B2" s="561" t="s">
        <v>54</v>
      </c>
      <c r="C2" s="561"/>
      <c r="N2" s="74"/>
      <c r="O2" s="41"/>
      <c r="P2" s="123"/>
      <c r="Q2" s="41"/>
      <c r="R2" s="10"/>
    </row>
    <row r="3" spans="2:18" ht="15" x14ac:dyDescent="0.2">
      <c r="B3" s="74"/>
      <c r="N3" s="74"/>
      <c r="O3" s="41"/>
      <c r="P3" s="123"/>
      <c r="Q3" s="41"/>
      <c r="R3" s="10"/>
    </row>
    <row r="4" spans="2:18" ht="15" x14ac:dyDescent="0.2">
      <c r="B4" s="281" t="s">
        <v>168</v>
      </c>
      <c r="C4" s="332"/>
      <c r="D4" s="73"/>
      <c r="N4" s="562"/>
      <c r="O4" s="562"/>
      <c r="P4" s="74"/>
      <c r="Q4" s="41"/>
      <c r="R4" s="10"/>
    </row>
    <row r="6" spans="2:18" ht="25.5" x14ac:dyDescent="0.2">
      <c r="B6" s="210" t="s">
        <v>13</v>
      </c>
      <c r="C6" s="210" t="s">
        <v>14</v>
      </c>
      <c r="D6" s="211" t="s">
        <v>15</v>
      </c>
      <c r="E6" s="211" t="s">
        <v>17</v>
      </c>
      <c r="F6" s="211" t="s">
        <v>12</v>
      </c>
      <c r="G6" s="212" t="s">
        <v>16</v>
      </c>
      <c r="H6" s="211" t="s">
        <v>18</v>
      </c>
      <c r="I6" s="382" t="s">
        <v>202</v>
      </c>
      <c r="J6" s="382" t="s">
        <v>203</v>
      </c>
      <c r="K6" s="382" t="s">
        <v>204</v>
      </c>
      <c r="L6" s="382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2" customHeight="1" x14ac:dyDescent="0.2">
      <c r="B7" s="564" t="s">
        <v>51</v>
      </c>
      <c r="C7" s="293" t="str">
        <f>'Memoria Aporte FIA al Ejecutor'!C7</f>
        <v>Coordinador Principal: indicar nombre aquí</v>
      </c>
      <c r="D7" s="244"/>
      <c r="E7" s="245"/>
      <c r="F7" s="246"/>
      <c r="G7" s="246"/>
      <c r="H7" s="178">
        <f t="shared" ref="H7:H137" si="0">F7*G7</f>
        <v>0</v>
      </c>
      <c r="I7" s="438"/>
      <c r="J7" s="438"/>
      <c r="K7" s="438"/>
      <c r="L7" s="438"/>
      <c r="M7" s="229">
        <f>+SUM(I7:L7)</f>
        <v>0</v>
      </c>
      <c r="N7" s="178">
        <f>H7</f>
        <v>0</v>
      </c>
      <c r="O7" s="35"/>
      <c r="Q7" s="121"/>
      <c r="R7" s="116"/>
    </row>
    <row r="8" spans="2:18" ht="12" customHeight="1" x14ac:dyDescent="0.2">
      <c r="B8" s="565"/>
      <c r="C8" s="293" t="str">
        <f>'Memoria Aporte FIA al Ejecutor'!C8</f>
        <v>Coordinador Alterno: indicar nombre aquí</v>
      </c>
      <c r="D8" s="244"/>
      <c r="E8" s="245"/>
      <c r="F8" s="246"/>
      <c r="G8" s="246"/>
      <c r="H8" s="178">
        <f t="shared" si="0"/>
        <v>0</v>
      </c>
      <c r="I8" s="438"/>
      <c r="J8" s="438"/>
      <c r="K8" s="438"/>
      <c r="L8" s="439"/>
      <c r="M8" s="229">
        <f>+SUM(I8:L8)</f>
        <v>0</v>
      </c>
      <c r="N8" s="178">
        <f t="shared" ref="N8:N27" si="1">H8</f>
        <v>0</v>
      </c>
      <c r="O8" s="35"/>
      <c r="Q8" s="121"/>
      <c r="R8" s="117"/>
    </row>
    <row r="9" spans="2:18" ht="12" customHeight="1" x14ac:dyDescent="0.2">
      <c r="B9" s="565"/>
      <c r="C9" s="293" t="str">
        <f>'Memoria Aporte FIA al Ejecutor'!C9</f>
        <v>Equipo Técnico 1: indicar nombre aquí</v>
      </c>
      <c r="D9" s="244"/>
      <c r="E9" s="245"/>
      <c r="F9" s="246"/>
      <c r="G9" s="246"/>
      <c r="H9" s="178">
        <f t="shared" si="0"/>
        <v>0</v>
      </c>
      <c r="I9" s="438"/>
      <c r="J9" s="438"/>
      <c r="K9" s="438"/>
      <c r="L9" s="439"/>
      <c r="M9" s="229">
        <f t="shared" ref="M9:M28" si="2">+SUM(I9:L9)</f>
        <v>0</v>
      </c>
      <c r="N9" s="178">
        <f t="shared" si="1"/>
        <v>0</v>
      </c>
      <c r="O9" s="35"/>
      <c r="Q9" s="121"/>
      <c r="R9" s="117"/>
    </row>
    <row r="10" spans="2:18" ht="12" customHeight="1" x14ac:dyDescent="0.2">
      <c r="B10" s="565"/>
      <c r="C10" s="293" t="str">
        <f>'Memoria Aporte FIA al Ejecutor'!C10</f>
        <v>Equipo Técnico 2: indicar nombre aquí</v>
      </c>
      <c r="D10" s="244"/>
      <c r="E10" s="245"/>
      <c r="F10" s="246"/>
      <c r="G10" s="246"/>
      <c r="H10" s="178">
        <f t="shared" si="0"/>
        <v>0</v>
      </c>
      <c r="I10" s="438"/>
      <c r="J10" s="438"/>
      <c r="K10" s="438"/>
      <c r="L10" s="439"/>
      <c r="M10" s="229">
        <f t="shared" si="2"/>
        <v>0</v>
      </c>
      <c r="N10" s="178">
        <f t="shared" si="1"/>
        <v>0</v>
      </c>
      <c r="O10" s="35"/>
      <c r="Q10" s="121"/>
      <c r="R10" s="117"/>
    </row>
    <row r="11" spans="2:18" ht="12" customHeight="1" x14ac:dyDescent="0.2">
      <c r="B11" s="565"/>
      <c r="C11" s="293" t="str">
        <f>'Memoria Aporte FIA al Ejecutor'!C11</f>
        <v>Equipo Técnico 3: indicar nombre aquí</v>
      </c>
      <c r="D11" s="244"/>
      <c r="E11" s="245"/>
      <c r="F11" s="246"/>
      <c r="G11" s="246"/>
      <c r="H11" s="178">
        <f t="shared" si="0"/>
        <v>0</v>
      </c>
      <c r="I11" s="438"/>
      <c r="J11" s="438"/>
      <c r="K11" s="438"/>
      <c r="L11" s="439"/>
      <c r="M11" s="229">
        <f t="shared" si="2"/>
        <v>0</v>
      </c>
      <c r="N11" s="178">
        <f t="shared" si="1"/>
        <v>0</v>
      </c>
      <c r="O11" s="35"/>
      <c r="Q11" s="121"/>
      <c r="R11" s="117"/>
    </row>
    <row r="12" spans="2:18" ht="12" customHeight="1" x14ac:dyDescent="0.2">
      <c r="B12" s="565"/>
      <c r="C12" s="293" t="str">
        <f>'Memoria Aporte FIA al Ejecutor'!C12</f>
        <v>Equipo Técnico 4: indicar nombre aquí</v>
      </c>
      <c r="D12" s="244"/>
      <c r="E12" s="245"/>
      <c r="F12" s="246"/>
      <c r="G12" s="246"/>
      <c r="H12" s="178">
        <f t="shared" si="0"/>
        <v>0</v>
      </c>
      <c r="I12" s="438"/>
      <c r="J12" s="438"/>
      <c r="K12" s="438"/>
      <c r="L12" s="439"/>
      <c r="M12" s="229">
        <f t="shared" si="2"/>
        <v>0</v>
      </c>
      <c r="N12" s="178">
        <f t="shared" si="1"/>
        <v>0</v>
      </c>
      <c r="O12" s="35"/>
      <c r="Q12" s="121"/>
      <c r="R12" s="117"/>
    </row>
    <row r="13" spans="2:18" ht="12" customHeight="1" x14ac:dyDescent="0.2">
      <c r="B13" s="565"/>
      <c r="C13" s="293" t="str">
        <f>'Memoria Aporte FIA al Ejecutor'!C13</f>
        <v>Equipo Técnico 5: indicar nombre aquí</v>
      </c>
      <c r="D13" s="244"/>
      <c r="E13" s="245"/>
      <c r="F13" s="246"/>
      <c r="G13" s="246"/>
      <c r="H13" s="178">
        <f t="shared" si="0"/>
        <v>0</v>
      </c>
      <c r="I13" s="438"/>
      <c r="J13" s="438"/>
      <c r="K13" s="438"/>
      <c r="L13" s="439"/>
      <c r="M13" s="229">
        <f t="shared" si="2"/>
        <v>0</v>
      </c>
      <c r="N13" s="178">
        <f t="shared" si="1"/>
        <v>0</v>
      </c>
      <c r="O13" s="35"/>
      <c r="Q13" s="121"/>
      <c r="R13" s="117"/>
    </row>
    <row r="14" spans="2:18" ht="12" customHeight="1" x14ac:dyDescent="0.2">
      <c r="B14" s="565"/>
      <c r="C14" s="293" t="str">
        <f>'Memoria Aporte FIA al Ejecutor'!C14</f>
        <v>Equipo Técnico 6: indicar nombre aquí</v>
      </c>
      <c r="D14" s="244"/>
      <c r="E14" s="245"/>
      <c r="F14" s="246"/>
      <c r="G14" s="246"/>
      <c r="H14" s="178">
        <f t="shared" si="0"/>
        <v>0</v>
      </c>
      <c r="I14" s="438"/>
      <c r="J14" s="438"/>
      <c r="K14" s="438"/>
      <c r="L14" s="439"/>
      <c r="M14" s="229">
        <f t="shared" si="2"/>
        <v>0</v>
      </c>
      <c r="N14" s="178">
        <f t="shared" si="1"/>
        <v>0</v>
      </c>
      <c r="O14" s="35"/>
      <c r="Q14" s="121"/>
      <c r="R14" s="117"/>
    </row>
    <row r="15" spans="2:18" ht="12" customHeight="1" x14ac:dyDescent="0.2">
      <c r="B15" s="565"/>
      <c r="C15" s="293" t="str">
        <f>'Memoria Aporte FIA al Ejecutor'!C15</f>
        <v>Equipo Técnico 7: indicar nombre aquí</v>
      </c>
      <c r="D15" s="244"/>
      <c r="E15" s="245"/>
      <c r="F15" s="246"/>
      <c r="G15" s="246"/>
      <c r="H15" s="178">
        <f t="shared" si="0"/>
        <v>0</v>
      </c>
      <c r="I15" s="438"/>
      <c r="J15" s="438"/>
      <c r="K15" s="438"/>
      <c r="L15" s="439"/>
      <c r="M15" s="229">
        <f t="shared" si="2"/>
        <v>0</v>
      </c>
      <c r="N15" s="178">
        <f t="shared" si="1"/>
        <v>0</v>
      </c>
      <c r="O15" s="35"/>
      <c r="Q15" s="121"/>
      <c r="R15" s="117"/>
    </row>
    <row r="16" spans="2:18" ht="12" customHeight="1" x14ac:dyDescent="0.2">
      <c r="B16" s="565"/>
      <c r="C16" s="293" t="str">
        <f>'Memoria Aporte FIA al Ejecutor'!C16</f>
        <v>Equipo Técnico 8: indicar nombre aquí</v>
      </c>
      <c r="D16" s="244"/>
      <c r="E16" s="245"/>
      <c r="F16" s="246"/>
      <c r="G16" s="246"/>
      <c r="H16" s="178">
        <f t="shared" si="0"/>
        <v>0</v>
      </c>
      <c r="I16" s="438"/>
      <c r="J16" s="438"/>
      <c r="K16" s="438"/>
      <c r="L16" s="439"/>
      <c r="M16" s="229">
        <f t="shared" si="2"/>
        <v>0</v>
      </c>
      <c r="N16" s="178">
        <f t="shared" si="1"/>
        <v>0</v>
      </c>
      <c r="O16" s="35"/>
      <c r="Q16" s="121"/>
      <c r="R16" s="117"/>
    </row>
    <row r="17" spans="2:18" ht="12" customHeight="1" x14ac:dyDescent="0.2">
      <c r="B17" s="565"/>
      <c r="C17" s="293" t="str">
        <f>'Memoria Aporte FIA al Ejecutor'!C17</f>
        <v>Equipo Técnico 9: indicar nombre aquí</v>
      </c>
      <c r="D17" s="244"/>
      <c r="E17" s="245"/>
      <c r="F17" s="246"/>
      <c r="G17" s="246"/>
      <c r="H17" s="178">
        <f t="shared" si="0"/>
        <v>0</v>
      </c>
      <c r="I17" s="438"/>
      <c r="J17" s="438"/>
      <c r="K17" s="438"/>
      <c r="L17" s="439"/>
      <c r="M17" s="229">
        <f t="shared" si="2"/>
        <v>0</v>
      </c>
      <c r="N17" s="178">
        <f t="shared" si="1"/>
        <v>0</v>
      </c>
      <c r="O17" s="35"/>
      <c r="Q17" s="121"/>
      <c r="R17" s="117"/>
    </row>
    <row r="18" spans="2:18" ht="12" customHeight="1" x14ac:dyDescent="0.2">
      <c r="B18" s="565"/>
      <c r="C18" s="293" t="str">
        <f>'Memoria Aporte FIA al Ejecutor'!C18</f>
        <v>Equipo Técnico 10: indicar nombre aquí</v>
      </c>
      <c r="D18" s="244"/>
      <c r="E18" s="245"/>
      <c r="F18" s="246"/>
      <c r="G18" s="246"/>
      <c r="H18" s="178">
        <f t="shared" si="0"/>
        <v>0</v>
      </c>
      <c r="I18" s="438"/>
      <c r="J18" s="438"/>
      <c r="K18" s="438"/>
      <c r="L18" s="439"/>
      <c r="M18" s="229">
        <f t="shared" si="2"/>
        <v>0</v>
      </c>
      <c r="N18" s="178">
        <f t="shared" si="1"/>
        <v>0</v>
      </c>
      <c r="O18" s="35"/>
      <c r="Q18" s="121"/>
      <c r="R18" s="118"/>
    </row>
    <row r="19" spans="2:18" ht="12" customHeight="1" x14ac:dyDescent="0.2">
      <c r="B19" s="565"/>
      <c r="C19" s="293" t="str">
        <f>'Memoria Aporte FIA al Ejecutor'!C19</f>
        <v>Equipo Técnico 11: indicar nombre aquí</v>
      </c>
      <c r="D19" s="244"/>
      <c r="E19" s="245"/>
      <c r="F19" s="246"/>
      <c r="G19" s="246"/>
      <c r="H19" s="178">
        <f t="shared" si="0"/>
        <v>0</v>
      </c>
      <c r="I19" s="438"/>
      <c r="J19" s="438"/>
      <c r="K19" s="438"/>
      <c r="L19" s="439"/>
      <c r="M19" s="229">
        <f t="shared" si="2"/>
        <v>0</v>
      </c>
      <c r="N19" s="178">
        <f t="shared" si="1"/>
        <v>0</v>
      </c>
      <c r="O19" s="35"/>
      <c r="Q19" s="121"/>
      <c r="R19" s="118"/>
    </row>
    <row r="20" spans="2:18" ht="12" customHeight="1" x14ac:dyDescent="0.2">
      <c r="B20" s="565"/>
      <c r="C20" s="293" t="str">
        <f>'Memoria Aporte FIA al Ejecutor'!C20</f>
        <v>Equipo Técnico 12: indicar nombre aquí</v>
      </c>
      <c r="D20" s="244"/>
      <c r="E20" s="245"/>
      <c r="F20" s="246"/>
      <c r="G20" s="246"/>
      <c r="H20" s="178">
        <f t="shared" si="0"/>
        <v>0</v>
      </c>
      <c r="I20" s="438"/>
      <c r="J20" s="438"/>
      <c r="K20" s="438"/>
      <c r="L20" s="439"/>
      <c r="M20" s="229">
        <f t="shared" si="2"/>
        <v>0</v>
      </c>
      <c r="N20" s="178">
        <f t="shared" si="1"/>
        <v>0</v>
      </c>
      <c r="O20" s="35"/>
      <c r="Q20" s="121"/>
      <c r="R20" s="118"/>
    </row>
    <row r="21" spans="2:18" ht="12" customHeight="1" x14ac:dyDescent="0.2">
      <c r="B21" s="565"/>
      <c r="C21" s="293" t="str">
        <f>'Memoria Aporte FIA al Ejecutor'!C21</f>
        <v>Equipo Técnico 13: indicar nombre aquí</v>
      </c>
      <c r="D21" s="244"/>
      <c r="E21" s="245"/>
      <c r="F21" s="246"/>
      <c r="G21" s="246"/>
      <c r="H21" s="178">
        <f t="shared" si="0"/>
        <v>0</v>
      </c>
      <c r="I21" s="438"/>
      <c r="J21" s="438"/>
      <c r="K21" s="438"/>
      <c r="L21" s="439"/>
      <c r="M21" s="229">
        <f t="shared" si="2"/>
        <v>0</v>
      </c>
      <c r="N21" s="178">
        <f t="shared" si="1"/>
        <v>0</v>
      </c>
      <c r="O21" s="35"/>
      <c r="Q21" s="121"/>
      <c r="R21" s="118"/>
    </row>
    <row r="22" spans="2:18" ht="12" customHeight="1" x14ac:dyDescent="0.2">
      <c r="B22" s="565"/>
      <c r="C22" s="293" t="str">
        <f>'Memoria Aporte FIA al Ejecutor'!C22</f>
        <v>Equipo Técnico 14: indicar nombre aquí</v>
      </c>
      <c r="D22" s="244"/>
      <c r="E22" s="245"/>
      <c r="F22" s="246"/>
      <c r="G22" s="246"/>
      <c r="H22" s="178">
        <f t="shared" si="0"/>
        <v>0</v>
      </c>
      <c r="I22" s="438"/>
      <c r="J22" s="438"/>
      <c r="K22" s="438"/>
      <c r="L22" s="439"/>
      <c r="M22" s="229">
        <f t="shared" si="2"/>
        <v>0</v>
      </c>
      <c r="N22" s="178">
        <f t="shared" si="1"/>
        <v>0</v>
      </c>
      <c r="O22" s="35"/>
      <c r="Q22" s="121"/>
      <c r="R22" s="118"/>
    </row>
    <row r="23" spans="2:18" ht="12" customHeight="1" x14ac:dyDescent="0.2">
      <c r="B23" s="565"/>
      <c r="C23" s="293" t="str">
        <f>'Memoria Aporte FIA al Ejecutor'!C23</f>
        <v>Equipo Técnico 15: indicar nombre aquí</v>
      </c>
      <c r="D23" s="244"/>
      <c r="E23" s="245"/>
      <c r="F23" s="246"/>
      <c r="G23" s="246"/>
      <c r="H23" s="178">
        <f t="shared" si="0"/>
        <v>0</v>
      </c>
      <c r="I23" s="438"/>
      <c r="J23" s="438"/>
      <c r="K23" s="438"/>
      <c r="L23" s="439"/>
      <c r="M23" s="229">
        <f t="shared" si="2"/>
        <v>0</v>
      </c>
      <c r="N23" s="178">
        <f t="shared" si="1"/>
        <v>0</v>
      </c>
      <c r="O23" s="35"/>
      <c r="Q23" s="121"/>
      <c r="R23" s="118"/>
    </row>
    <row r="24" spans="2:18" ht="12" customHeight="1" x14ac:dyDescent="0.2">
      <c r="B24" s="565"/>
      <c r="C24" s="293" t="str">
        <f>'Memoria Aporte FIA al Ejecutor'!C24</f>
        <v>Equipo Técnico 16: indicar nombre aquí</v>
      </c>
      <c r="D24" s="244"/>
      <c r="E24" s="245"/>
      <c r="F24" s="246"/>
      <c r="G24" s="246"/>
      <c r="H24" s="178">
        <f t="shared" si="0"/>
        <v>0</v>
      </c>
      <c r="I24" s="438"/>
      <c r="J24" s="438"/>
      <c r="K24" s="438"/>
      <c r="L24" s="439"/>
      <c r="M24" s="229">
        <f>+SUM(I24:L24)</f>
        <v>0</v>
      </c>
      <c r="N24" s="178">
        <f t="shared" si="1"/>
        <v>0</v>
      </c>
      <c r="O24" s="35"/>
      <c r="Q24" s="121"/>
      <c r="R24" s="118"/>
    </row>
    <row r="25" spans="2:18" ht="12" customHeight="1" x14ac:dyDescent="0.2">
      <c r="B25" s="565"/>
      <c r="C25" s="293" t="str">
        <f>'Memoria Aporte FIA al Ejecutor'!C25</f>
        <v>Equipo Técnico 17: indicar nombre aquí</v>
      </c>
      <c r="D25" s="244"/>
      <c r="E25" s="245"/>
      <c r="F25" s="246"/>
      <c r="G25" s="246"/>
      <c r="H25" s="178">
        <f t="shared" si="0"/>
        <v>0</v>
      </c>
      <c r="I25" s="438"/>
      <c r="J25" s="438"/>
      <c r="K25" s="438"/>
      <c r="L25" s="439"/>
      <c r="M25" s="229">
        <f t="shared" si="2"/>
        <v>0</v>
      </c>
      <c r="N25" s="178">
        <f t="shared" si="1"/>
        <v>0</v>
      </c>
      <c r="O25" s="35"/>
      <c r="Q25" s="121"/>
      <c r="R25" s="118"/>
    </row>
    <row r="26" spans="2:18" ht="12" customHeight="1" x14ac:dyDescent="0.2">
      <c r="B26" s="565"/>
      <c r="C26" s="293" t="str">
        <f>'Memoria Aporte FIA al Ejecutor'!C26</f>
        <v>Equipo Técnico 18: indicar nombre aquí</v>
      </c>
      <c r="D26" s="244"/>
      <c r="E26" s="245"/>
      <c r="F26" s="246"/>
      <c r="G26" s="246"/>
      <c r="H26" s="178">
        <f t="shared" si="0"/>
        <v>0</v>
      </c>
      <c r="I26" s="438"/>
      <c r="J26" s="438"/>
      <c r="K26" s="438"/>
      <c r="L26" s="439"/>
      <c r="M26" s="229">
        <f t="shared" si="2"/>
        <v>0</v>
      </c>
      <c r="N26" s="178">
        <f t="shared" si="1"/>
        <v>0</v>
      </c>
      <c r="O26" s="35"/>
      <c r="Q26" s="121"/>
      <c r="R26" s="118"/>
    </row>
    <row r="27" spans="2:18" ht="12" customHeight="1" x14ac:dyDescent="0.2">
      <c r="B27" s="565"/>
      <c r="C27" s="293" t="str">
        <f>'Memoria Aporte FIA al Ejecutor'!C27</f>
        <v>Equipo Técnico 19: indicar nombre aquí</v>
      </c>
      <c r="D27" s="244"/>
      <c r="E27" s="245"/>
      <c r="F27" s="246"/>
      <c r="G27" s="246"/>
      <c r="H27" s="178">
        <f t="shared" si="0"/>
        <v>0</v>
      </c>
      <c r="I27" s="438"/>
      <c r="J27" s="438"/>
      <c r="K27" s="438"/>
      <c r="L27" s="439"/>
      <c r="M27" s="229">
        <f t="shared" si="2"/>
        <v>0</v>
      </c>
      <c r="N27" s="178">
        <f t="shared" si="1"/>
        <v>0</v>
      </c>
      <c r="O27" s="35"/>
      <c r="Q27" s="121"/>
      <c r="R27" s="118"/>
    </row>
    <row r="28" spans="2:18" ht="12" customHeight="1" x14ac:dyDescent="0.2">
      <c r="B28" s="565"/>
      <c r="C28" s="293" t="str">
        <f>'Memoria Aporte FIA al Ejecutor'!C28</f>
        <v>Equipo Técnico 20: indicar nombre aquí</v>
      </c>
      <c r="D28" s="244"/>
      <c r="E28" s="245"/>
      <c r="F28" s="246"/>
      <c r="G28" s="246"/>
      <c r="H28" s="178">
        <f>F28*G28</f>
        <v>0</v>
      </c>
      <c r="I28" s="438"/>
      <c r="J28" s="438"/>
      <c r="K28" s="438"/>
      <c r="L28" s="439"/>
      <c r="M28" s="229">
        <f t="shared" si="2"/>
        <v>0</v>
      </c>
      <c r="N28" s="178">
        <f>H28</f>
        <v>0</v>
      </c>
      <c r="O28" s="35"/>
      <c r="Q28" s="122"/>
      <c r="R28" s="118"/>
    </row>
    <row r="29" spans="2:18" ht="12" customHeight="1" x14ac:dyDescent="0.2">
      <c r="B29" s="565"/>
      <c r="C29" s="274" t="s">
        <v>114</v>
      </c>
      <c r="D29" s="244"/>
      <c r="E29" s="245"/>
      <c r="F29" s="246"/>
      <c r="G29" s="246"/>
      <c r="H29" s="178">
        <f>F29*G29</f>
        <v>0</v>
      </c>
      <c r="I29" s="438"/>
      <c r="J29" s="438"/>
      <c r="K29" s="438"/>
      <c r="L29" s="439"/>
      <c r="M29" s="229">
        <f>+SUM(I29:L29)</f>
        <v>0</v>
      </c>
      <c r="N29" s="178">
        <f>H29</f>
        <v>0</v>
      </c>
      <c r="O29" s="35"/>
      <c r="Q29" s="122"/>
      <c r="R29" s="118"/>
    </row>
    <row r="30" spans="2:18" x14ac:dyDescent="0.2">
      <c r="B30" s="565"/>
      <c r="C30" s="567" t="s">
        <v>3</v>
      </c>
      <c r="D30" s="244"/>
      <c r="E30" s="245"/>
      <c r="F30" s="246"/>
      <c r="G30" s="246"/>
      <c r="H30" s="178">
        <f t="shared" si="0"/>
        <v>0</v>
      </c>
      <c r="I30" s="438"/>
      <c r="J30" s="438"/>
      <c r="K30" s="438"/>
      <c r="L30" s="438"/>
      <c r="M30" s="229">
        <f t="shared" ref="M30:M93" si="3">+SUM(I30:L30)</f>
        <v>0</v>
      </c>
      <c r="N30" s="37"/>
      <c r="O30" s="35"/>
      <c r="Q30" s="122"/>
      <c r="R30" s="118"/>
    </row>
    <row r="31" spans="2:18" x14ac:dyDescent="0.2">
      <c r="B31" s="565"/>
      <c r="C31" s="568"/>
      <c r="D31" s="244"/>
      <c r="E31" s="245"/>
      <c r="F31" s="246"/>
      <c r="G31" s="246"/>
      <c r="H31" s="178">
        <f t="shared" si="0"/>
        <v>0</v>
      </c>
      <c r="I31" s="438"/>
      <c r="J31" s="438"/>
      <c r="K31" s="438"/>
      <c r="L31" s="438"/>
      <c r="M31" s="229">
        <f t="shared" si="3"/>
        <v>0</v>
      </c>
      <c r="N31" s="37"/>
      <c r="O31" s="35"/>
      <c r="Q31" s="122"/>
      <c r="R31" s="118"/>
    </row>
    <row r="32" spans="2:18" x14ac:dyDescent="0.2">
      <c r="B32" s="565"/>
      <c r="C32" s="568"/>
      <c r="D32" s="244"/>
      <c r="E32" s="245"/>
      <c r="F32" s="246"/>
      <c r="G32" s="246"/>
      <c r="H32" s="178">
        <f t="shared" si="0"/>
        <v>0</v>
      </c>
      <c r="I32" s="438"/>
      <c r="J32" s="438"/>
      <c r="K32" s="438"/>
      <c r="L32" s="438"/>
      <c r="M32" s="229">
        <f t="shared" si="3"/>
        <v>0</v>
      </c>
      <c r="N32" s="37"/>
      <c r="O32" s="35"/>
      <c r="Q32" s="122"/>
      <c r="R32" s="118"/>
    </row>
    <row r="33" spans="2:18" x14ac:dyDescent="0.2">
      <c r="B33" s="565"/>
      <c r="C33" s="568"/>
      <c r="D33" s="244"/>
      <c r="E33" s="245"/>
      <c r="F33" s="246"/>
      <c r="G33" s="246"/>
      <c r="H33" s="178">
        <f t="shared" si="0"/>
        <v>0</v>
      </c>
      <c r="I33" s="438"/>
      <c r="J33" s="438"/>
      <c r="K33" s="438"/>
      <c r="L33" s="438"/>
      <c r="M33" s="229">
        <f t="shared" si="3"/>
        <v>0</v>
      </c>
      <c r="N33" s="37"/>
      <c r="O33" s="38"/>
      <c r="Q33" s="122"/>
      <c r="R33" s="119"/>
    </row>
    <row r="34" spans="2:18" x14ac:dyDescent="0.2">
      <c r="B34" s="565"/>
      <c r="C34" s="569"/>
      <c r="D34" s="244"/>
      <c r="E34" s="245"/>
      <c r="F34" s="246"/>
      <c r="G34" s="246"/>
      <c r="H34" s="178">
        <f t="shared" si="0"/>
        <v>0</v>
      </c>
      <c r="I34" s="438"/>
      <c r="J34" s="438"/>
      <c r="K34" s="438"/>
      <c r="L34" s="439"/>
      <c r="M34" s="229">
        <f t="shared" si="3"/>
        <v>0</v>
      </c>
      <c r="N34" s="178">
        <f>SUM(H30:H34)</f>
        <v>0</v>
      </c>
      <c r="O34" s="39"/>
      <c r="Q34" s="122"/>
      <c r="R34" s="118"/>
    </row>
    <row r="35" spans="2:18" x14ac:dyDescent="0.2">
      <c r="B35" s="565"/>
      <c r="C35" s="567" t="s">
        <v>2</v>
      </c>
      <c r="D35" s="244"/>
      <c r="E35" s="245"/>
      <c r="F35" s="246"/>
      <c r="G35" s="246"/>
      <c r="H35" s="178">
        <f t="shared" si="0"/>
        <v>0</v>
      </c>
      <c r="I35" s="438"/>
      <c r="J35" s="438"/>
      <c r="K35" s="438"/>
      <c r="L35" s="438"/>
      <c r="M35" s="229">
        <f t="shared" si="3"/>
        <v>0</v>
      </c>
      <c r="N35" s="37"/>
      <c r="Q35" s="122"/>
      <c r="R35" s="118"/>
    </row>
    <row r="36" spans="2:18" x14ac:dyDescent="0.2">
      <c r="B36" s="565"/>
      <c r="C36" s="568"/>
      <c r="D36" s="244"/>
      <c r="E36" s="245"/>
      <c r="F36" s="246"/>
      <c r="G36" s="246"/>
      <c r="H36" s="178">
        <f t="shared" si="0"/>
        <v>0</v>
      </c>
      <c r="I36" s="438"/>
      <c r="J36" s="438"/>
      <c r="K36" s="438"/>
      <c r="L36" s="438"/>
      <c r="M36" s="229">
        <f t="shared" si="3"/>
        <v>0</v>
      </c>
      <c r="N36" s="37"/>
      <c r="Q36" s="122"/>
      <c r="R36" s="118"/>
    </row>
    <row r="37" spans="2:18" x14ac:dyDescent="0.2">
      <c r="B37" s="565"/>
      <c r="C37" s="568"/>
      <c r="D37" s="244"/>
      <c r="E37" s="245"/>
      <c r="F37" s="246"/>
      <c r="G37" s="246"/>
      <c r="H37" s="178">
        <f t="shared" si="0"/>
        <v>0</v>
      </c>
      <c r="I37" s="438"/>
      <c r="J37" s="438"/>
      <c r="K37" s="438"/>
      <c r="L37" s="438"/>
      <c r="M37" s="229">
        <f t="shared" si="3"/>
        <v>0</v>
      </c>
      <c r="N37" s="37"/>
      <c r="Q37" s="122"/>
      <c r="R37" s="118"/>
    </row>
    <row r="38" spans="2:18" ht="13.5" thickBot="1" x14ac:dyDescent="0.25">
      <c r="B38" s="565"/>
      <c r="C38" s="568"/>
      <c r="D38" s="244"/>
      <c r="E38" s="245"/>
      <c r="F38" s="246"/>
      <c r="G38" s="246"/>
      <c r="H38" s="178">
        <f t="shared" si="0"/>
        <v>0</v>
      </c>
      <c r="I38" s="438"/>
      <c r="J38" s="438"/>
      <c r="K38" s="438"/>
      <c r="L38" s="438"/>
      <c r="M38" s="229">
        <f t="shared" si="3"/>
        <v>0</v>
      </c>
      <c r="N38" s="37"/>
      <c r="Q38" s="122"/>
      <c r="R38" s="118"/>
    </row>
    <row r="39" spans="2:18" ht="13.5" thickBot="1" x14ac:dyDescent="0.25">
      <c r="B39" s="566"/>
      <c r="C39" s="570"/>
      <c r="D39" s="247"/>
      <c r="E39" s="248"/>
      <c r="F39" s="249"/>
      <c r="G39" s="249"/>
      <c r="H39" s="251">
        <f t="shared" si="0"/>
        <v>0</v>
      </c>
      <c r="I39" s="379"/>
      <c r="J39" s="379"/>
      <c r="K39" s="379"/>
      <c r="L39" s="380"/>
      <c r="M39" s="283">
        <f>+SUM(I39:L39)</f>
        <v>0</v>
      </c>
      <c r="N39" s="255">
        <f>SUM(H35:H39)</f>
        <v>0</v>
      </c>
      <c r="O39" s="256">
        <f>SUM(N7:N29)+N34+N39</f>
        <v>0</v>
      </c>
      <c r="Q39" s="122"/>
      <c r="R39" s="118"/>
    </row>
    <row r="40" spans="2:18" x14ac:dyDescent="0.2">
      <c r="B40" s="547" t="s">
        <v>5</v>
      </c>
      <c r="C40" s="548"/>
      <c r="D40" s="264"/>
      <c r="E40" s="265"/>
      <c r="F40" s="266"/>
      <c r="G40" s="266"/>
      <c r="H40" s="252">
        <f t="shared" si="0"/>
        <v>0</v>
      </c>
      <c r="I40" s="438"/>
      <c r="J40" s="438"/>
      <c r="K40" s="438"/>
      <c r="L40" s="438"/>
      <c r="M40" s="229">
        <f t="shared" si="3"/>
        <v>0</v>
      </c>
      <c r="N40" s="36"/>
      <c r="O40" s="35"/>
      <c r="Q40" s="122"/>
      <c r="R40" s="118"/>
    </row>
    <row r="41" spans="2:18" x14ac:dyDescent="0.2">
      <c r="B41" s="549"/>
      <c r="C41" s="550"/>
      <c r="D41" s="287"/>
      <c r="E41" s="288"/>
      <c r="F41" s="289"/>
      <c r="G41" s="289"/>
      <c r="H41" s="252">
        <f t="shared" si="0"/>
        <v>0</v>
      </c>
      <c r="I41" s="438"/>
      <c r="J41" s="438"/>
      <c r="K41" s="438"/>
      <c r="L41" s="438"/>
      <c r="M41" s="229">
        <f t="shared" si="3"/>
        <v>0</v>
      </c>
      <c r="N41" s="36"/>
      <c r="O41" s="35"/>
      <c r="Q41" s="122"/>
      <c r="R41" s="118"/>
    </row>
    <row r="42" spans="2:18" x14ac:dyDescent="0.2">
      <c r="B42" s="549"/>
      <c r="C42" s="550"/>
      <c r="D42" s="287"/>
      <c r="E42" s="288"/>
      <c r="F42" s="289"/>
      <c r="G42" s="289"/>
      <c r="H42" s="252">
        <f t="shared" si="0"/>
        <v>0</v>
      </c>
      <c r="I42" s="438"/>
      <c r="J42" s="438"/>
      <c r="K42" s="438"/>
      <c r="L42" s="438"/>
      <c r="M42" s="229">
        <f t="shared" si="3"/>
        <v>0</v>
      </c>
      <c r="N42" s="36"/>
      <c r="O42" s="35"/>
      <c r="Q42" s="122"/>
      <c r="R42" s="118"/>
    </row>
    <row r="43" spans="2:18" x14ac:dyDescent="0.2">
      <c r="B43" s="549"/>
      <c r="C43" s="550"/>
      <c r="D43" s="287"/>
      <c r="E43" s="288"/>
      <c r="F43" s="289"/>
      <c r="G43" s="289"/>
      <c r="H43" s="252">
        <f t="shared" si="0"/>
        <v>0</v>
      </c>
      <c r="I43" s="438"/>
      <c r="J43" s="438"/>
      <c r="K43" s="438"/>
      <c r="L43" s="438"/>
      <c r="M43" s="229">
        <f t="shared" si="3"/>
        <v>0</v>
      </c>
      <c r="N43" s="36"/>
      <c r="O43" s="35"/>
      <c r="Q43" s="122"/>
      <c r="R43" s="118"/>
    </row>
    <row r="44" spans="2:18" x14ac:dyDescent="0.2">
      <c r="B44" s="549"/>
      <c r="C44" s="550"/>
      <c r="D44" s="287"/>
      <c r="E44" s="288"/>
      <c r="F44" s="289"/>
      <c r="G44" s="289"/>
      <c r="H44" s="252">
        <f t="shared" si="0"/>
        <v>0</v>
      </c>
      <c r="I44" s="438"/>
      <c r="J44" s="438"/>
      <c r="K44" s="438"/>
      <c r="L44" s="438"/>
      <c r="M44" s="229">
        <f t="shared" si="3"/>
        <v>0</v>
      </c>
      <c r="N44" s="36"/>
      <c r="O44" s="35"/>
      <c r="Q44" s="122"/>
      <c r="R44" s="118"/>
    </row>
    <row r="45" spans="2:18" x14ac:dyDescent="0.2">
      <c r="B45" s="549"/>
      <c r="C45" s="550"/>
      <c r="D45" s="244"/>
      <c r="E45" s="263"/>
      <c r="F45" s="246"/>
      <c r="G45" s="246"/>
      <c r="H45" s="178">
        <f t="shared" si="0"/>
        <v>0</v>
      </c>
      <c r="I45" s="438"/>
      <c r="J45" s="438"/>
      <c r="K45" s="438"/>
      <c r="L45" s="438"/>
      <c r="M45" s="229">
        <f t="shared" si="3"/>
        <v>0</v>
      </c>
      <c r="N45" s="36"/>
      <c r="O45" s="35"/>
      <c r="Q45" s="122"/>
      <c r="R45" s="118"/>
    </row>
    <row r="46" spans="2:18" x14ac:dyDescent="0.2">
      <c r="B46" s="549"/>
      <c r="C46" s="550"/>
      <c r="D46" s="244"/>
      <c r="E46" s="263"/>
      <c r="F46" s="246"/>
      <c r="G46" s="246"/>
      <c r="H46" s="178">
        <f t="shared" si="0"/>
        <v>0</v>
      </c>
      <c r="I46" s="438"/>
      <c r="J46" s="438"/>
      <c r="K46" s="438"/>
      <c r="L46" s="438"/>
      <c r="M46" s="229">
        <f t="shared" si="3"/>
        <v>0</v>
      </c>
      <c r="N46" s="36"/>
      <c r="O46" s="35"/>
      <c r="Q46" s="122"/>
      <c r="R46" s="118"/>
    </row>
    <row r="47" spans="2:18" x14ac:dyDescent="0.2">
      <c r="B47" s="549"/>
      <c r="C47" s="550"/>
      <c r="D47" s="244"/>
      <c r="E47" s="263"/>
      <c r="F47" s="246"/>
      <c r="G47" s="246"/>
      <c r="H47" s="178">
        <f t="shared" si="0"/>
        <v>0</v>
      </c>
      <c r="I47" s="438"/>
      <c r="J47" s="438"/>
      <c r="K47" s="438"/>
      <c r="L47" s="438"/>
      <c r="M47" s="229">
        <f t="shared" si="3"/>
        <v>0</v>
      </c>
      <c r="N47" s="36"/>
      <c r="O47" s="35"/>
      <c r="Q47" s="122"/>
      <c r="R47" s="118"/>
    </row>
    <row r="48" spans="2:18" x14ac:dyDescent="0.2">
      <c r="B48" s="549"/>
      <c r="C48" s="550"/>
      <c r="D48" s="244"/>
      <c r="E48" s="263"/>
      <c r="F48" s="246"/>
      <c r="G48" s="246"/>
      <c r="H48" s="178">
        <f t="shared" si="0"/>
        <v>0</v>
      </c>
      <c r="I48" s="438"/>
      <c r="J48" s="438"/>
      <c r="K48" s="438"/>
      <c r="L48" s="438"/>
      <c r="M48" s="229">
        <f t="shared" si="3"/>
        <v>0</v>
      </c>
      <c r="N48" s="36"/>
      <c r="O48" s="35"/>
      <c r="Q48" s="122"/>
      <c r="R48" s="118"/>
    </row>
    <row r="49" spans="2:18" x14ac:dyDescent="0.2">
      <c r="B49" s="549"/>
      <c r="C49" s="550"/>
      <c r="D49" s="244"/>
      <c r="E49" s="263"/>
      <c r="F49" s="246"/>
      <c r="G49" s="246"/>
      <c r="H49" s="178">
        <f t="shared" si="0"/>
        <v>0</v>
      </c>
      <c r="I49" s="438"/>
      <c r="J49" s="438"/>
      <c r="K49" s="438"/>
      <c r="L49" s="438"/>
      <c r="M49" s="229">
        <f t="shared" si="3"/>
        <v>0</v>
      </c>
      <c r="N49" s="36"/>
      <c r="O49" s="35"/>
      <c r="Q49" s="122"/>
      <c r="R49" s="118"/>
    </row>
    <row r="50" spans="2:18" x14ac:dyDescent="0.2">
      <c r="B50" s="549"/>
      <c r="C50" s="550"/>
      <c r="D50" s="244"/>
      <c r="E50" s="263"/>
      <c r="F50" s="246"/>
      <c r="G50" s="246"/>
      <c r="H50" s="178">
        <f t="shared" si="0"/>
        <v>0</v>
      </c>
      <c r="I50" s="438"/>
      <c r="J50" s="438"/>
      <c r="K50" s="438"/>
      <c r="L50" s="438"/>
      <c r="M50" s="229">
        <f t="shared" si="3"/>
        <v>0</v>
      </c>
      <c r="N50" s="36"/>
      <c r="O50" s="35"/>
      <c r="Q50" s="122"/>
      <c r="R50" s="118"/>
    </row>
    <row r="51" spans="2:18" x14ac:dyDescent="0.2">
      <c r="B51" s="549"/>
      <c r="C51" s="550"/>
      <c r="D51" s="244"/>
      <c r="E51" s="263"/>
      <c r="F51" s="246"/>
      <c r="G51" s="246"/>
      <c r="H51" s="178">
        <f t="shared" si="0"/>
        <v>0</v>
      </c>
      <c r="I51" s="438"/>
      <c r="J51" s="438"/>
      <c r="K51" s="438"/>
      <c r="L51" s="438"/>
      <c r="M51" s="229">
        <f t="shared" si="3"/>
        <v>0</v>
      </c>
      <c r="N51" s="36"/>
      <c r="O51" s="35"/>
      <c r="Q51" s="122"/>
      <c r="R51" s="118"/>
    </row>
    <row r="52" spans="2:18" x14ac:dyDescent="0.2">
      <c r="B52" s="549"/>
      <c r="C52" s="550"/>
      <c r="D52" s="244"/>
      <c r="E52" s="263"/>
      <c r="F52" s="246"/>
      <c r="G52" s="246"/>
      <c r="H52" s="178">
        <f t="shared" si="0"/>
        <v>0</v>
      </c>
      <c r="I52" s="438"/>
      <c r="J52" s="438"/>
      <c r="K52" s="438"/>
      <c r="L52" s="438"/>
      <c r="M52" s="229">
        <f t="shared" si="3"/>
        <v>0</v>
      </c>
      <c r="N52" s="36"/>
      <c r="O52" s="35"/>
      <c r="Q52" s="122"/>
      <c r="R52" s="118"/>
    </row>
    <row r="53" spans="2:18" x14ac:dyDescent="0.2">
      <c r="B53" s="549"/>
      <c r="C53" s="550"/>
      <c r="D53" s="244"/>
      <c r="E53" s="263"/>
      <c r="F53" s="246"/>
      <c r="G53" s="246"/>
      <c r="H53" s="178">
        <f t="shared" si="0"/>
        <v>0</v>
      </c>
      <c r="I53" s="438"/>
      <c r="J53" s="438"/>
      <c r="K53" s="438"/>
      <c r="L53" s="438"/>
      <c r="M53" s="229">
        <f t="shared" si="3"/>
        <v>0</v>
      </c>
      <c r="N53" s="36"/>
      <c r="O53" s="35"/>
      <c r="Q53" s="122"/>
      <c r="R53" s="118"/>
    </row>
    <row r="54" spans="2:18" x14ac:dyDescent="0.2">
      <c r="B54" s="549"/>
      <c r="C54" s="550"/>
      <c r="D54" s="244"/>
      <c r="E54" s="263"/>
      <c r="F54" s="246"/>
      <c r="G54" s="246"/>
      <c r="H54" s="178">
        <f t="shared" si="0"/>
        <v>0</v>
      </c>
      <c r="I54" s="438"/>
      <c r="J54" s="438"/>
      <c r="K54" s="438"/>
      <c r="L54" s="438"/>
      <c r="M54" s="229">
        <f t="shared" si="3"/>
        <v>0</v>
      </c>
      <c r="N54" s="36"/>
      <c r="O54" s="35"/>
      <c r="Q54" s="122"/>
      <c r="R54" s="118"/>
    </row>
    <row r="55" spans="2:18" x14ac:dyDescent="0.2">
      <c r="B55" s="549"/>
      <c r="C55" s="550"/>
      <c r="D55" s="244"/>
      <c r="E55" s="263"/>
      <c r="F55" s="246"/>
      <c r="G55" s="246"/>
      <c r="H55" s="178">
        <f t="shared" si="0"/>
        <v>0</v>
      </c>
      <c r="I55" s="438"/>
      <c r="J55" s="438"/>
      <c r="K55" s="438"/>
      <c r="L55" s="438"/>
      <c r="M55" s="229">
        <f t="shared" si="3"/>
        <v>0</v>
      </c>
      <c r="N55" s="36"/>
      <c r="O55" s="35"/>
      <c r="Q55" s="122"/>
      <c r="R55" s="118"/>
    </row>
    <row r="56" spans="2:18" x14ac:dyDescent="0.2">
      <c r="B56" s="549"/>
      <c r="C56" s="550"/>
      <c r="D56" s="244"/>
      <c r="E56" s="263"/>
      <c r="F56" s="246"/>
      <c r="G56" s="246"/>
      <c r="H56" s="178">
        <f t="shared" si="0"/>
        <v>0</v>
      </c>
      <c r="I56" s="438"/>
      <c r="J56" s="438"/>
      <c r="K56" s="438"/>
      <c r="L56" s="438"/>
      <c r="M56" s="229">
        <f t="shared" si="3"/>
        <v>0</v>
      </c>
      <c r="N56" s="36"/>
      <c r="O56" s="35"/>
      <c r="Q56" s="122"/>
      <c r="R56" s="118"/>
    </row>
    <row r="57" spans="2:18" x14ac:dyDescent="0.2">
      <c r="B57" s="549"/>
      <c r="C57" s="550"/>
      <c r="D57" s="244"/>
      <c r="E57" s="263"/>
      <c r="F57" s="246"/>
      <c r="G57" s="246"/>
      <c r="H57" s="178">
        <f t="shared" si="0"/>
        <v>0</v>
      </c>
      <c r="I57" s="438"/>
      <c r="J57" s="438"/>
      <c r="K57" s="438"/>
      <c r="L57" s="438"/>
      <c r="M57" s="229">
        <f t="shared" si="3"/>
        <v>0</v>
      </c>
      <c r="N57" s="36"/>
      <c r="O57" s="35"/>
      <c r="Q57" s="122"/>
      <c r="R57" s="118"/>
    </row>
    <row r="58" spans="2:18" x14ac:dyDescent="0.2">
      <c r="B58" s="549"/>
      <c r="C58" s="550"/>
      <c r="D58" s="244"/>
      <c r="E58" s="263"/>
      <c r="F58" s="246"/>
      <c r="G58" s="246"/>
      <c r="H58" s="178">
        <f t="shared" si="0"/>
        <v>0</v>
      </c>
      <c r="I58" s="438"/>
      <c r="J58" s="438"/>
      <c r="K58" s="438"/>
      <c r="L58" s="438"/>
      <c r="M58" s="229">
        <f t="shared" si="3"/>
        <v>0</v>
      </c>
      <c r="N58" s="36"/>
      <c r="O58" s="35"/>
      <c r="Q58" s="122"/>
      <c r="R58" s="118"/>
    </row>
    <row r="59" spans="2:18" x14ac:dyDescent="0.2">
      <c r="B59" s="549"/>
      <c r="C59" s="550"/>
      <c r="D59" s="244"/>
      <c r="E59" s="263"/>
      <c r="F59" s="246"/>
      <c r="G59" s="246"/>
      <c r="H59" s="178">
        <f t="shared" si="0"/>
        <v>0</v>
      </c>
      <c r="I59" s="438"/>
      <c r="J59" s="438"/>
      <c r="K59" s="438"/>
      <c r="L59" s="438"/>
      <c r="M59" s="229">
        <f t="shared" si="3"/>
        <v>0</v>
      </c>
      <c r="N59" s="36"/>
      <c r="O59" s="35"/>
      <c r="Q59" s="122"/>
      <c r="R59" s="118"/>
    </row>
    <row r="60" spans="2:18" ht="13.5" thickBot="1" x14ac:dyDescent="0.25">
      <c r="B60" s="549"/>
      <c r="C60" s="550"/>
      <c r="D60" s="244"/>
      <c r="E60" s="263"/>
      <c r="F60" s="246"/>
      <c r="G60" s="246"/>
      <c r="H60" s="178">
        <f t="shared" si="0"/>
        <v>0</v>
      </c>
      <c r="I60" s="438"/>
      <c r="J60" s="438"/>
      <c r="K60" s="438"/>
      <c r="L60" s="438"/>
      <c r="M60" s="229">
        <f t="shared" si="3"/>
        <v>0</v>
      </c>
      <c r="N60" s="36"/>
      <c r="O60" s="35"/>
      <c r="Q60" s="122"/>
      <c r="R60" s="118"/>
    </row>
    <row r="61" spans="2:18" ht="13.5" thickBot="1" x14ac:dyDescent="0.25">
      <c r="B61" s="551"/>
      <c r="C61" s="552"/>
      <c r="D61" s="247"/>
      <c r="E61" s="248"/>
      <c r="F61" s="249"/>
      <c r="G61" s="249"/>
      <c r="H61" s="251">
        <f t="shared" si="0"/>
        <v>0</v>
      </c>
      <c r="I61" s="379"/>
      <c r="J61" s="379"/>
      <c r="K61" s="379"/>
      <c r="L61" s="380"/>
      <c r="M61" s="283">
        <f>+SUM(I61:L61)</f>
        <v>0</v>
      </c>
      <c r="N61" s="571">
        <f>SUM(H40:H61)</f>
        <v>0</v>
      </c>
      <c r="O61" s="572"/>
      <c r="Q61" s="122"/>
      <c r="R61" s="118"/>
    </row>
    <row r="62" spans="2:18" x14ac:dyDescent="0.2">
      <c r="B62" s="553" t="s">
        <v>6</v>
      </c>
      <c r="C62" s="554"/>
      <c r="D62" s="264"/>
      <c r="E62" s="265"/>
      <c r="F62" s="266"/>
      <c r="G62" s="266"/>
      <c r="H62" s="253">
        <f t="shared" si="0"/>
        <v>0</v>
      </c>
      <c r="I62" s="440"/>
      <c r="J62" s="440"/>
      <c r="K62" s="440"/>
      <c r="L62" s="440"/>
      <c r="M62" s="284">
        <f t="shared" si="3"/>
        <v>0</v>
      </c>
      <c r="N62" s="37"/>
      <c r="O62" s="40"/>
      <c r="Q62" s="122"/>
      <c r="R62" s="118"/>
    </row>
    <row r="63" spans="2:18" x14ac:dyDescent="0.2">
      <c r="B63" s="555"/>
      <c r="C63" s="556"/>
      <c r="D63" s="244"/>
      <c r="E63" s="263"/>
      <c r="F63" s="246"/>
      <c r="G63" s="246"/>
      <c r="H63" s="178">
        <f t="shared" si="0"/>
        <v>0</v>
      </c>
      <c r="I63" s="438"/>
      <c r="J63" s="438"/>
      <c r="K63" s="438"/>
      <c r="L63" s="438"/>
      <c r="M63" s="229">
        <f t="shared" si="3"/>
        <v>0</v>
      </c>
      <c r="N63" s="37"/>
      <c r="O63" s="40"/>
      <c r="Q63" s="122"/>
      <c r="R63" s="118"/>
    </row>
    <row r="64" spans="2:18" x14ac:dyDescent="0.2">
      <c r="B64" s="555"/>
      <c r="C64" s="556"/>
      <c r="D64" s="244"/>
      <c r="E64" s="263"/>
      <c r="F64" s="246"/>
      <c r="G64" s="246"/>
      <c r="H64" s="178">
        <f t="shared" si="0"/>
        <v>0</v>
      </c>
      <c r="I64" s="438"/>
      <c r="J64" s="438"/>
      <c r="K64" s="438"/>
      <c r="L64" s="438"/>
      <c r="M64" s="229">
        <f t="shared" si="3"/>
        <v>0</v>
      </c>
      <c r="N64" s="37"/>
      <c r="O64" s="40"/>
      <c r="Q64" s="122"/>
      <c r="R64" s="118"/>
    </row>
    <row r="65" spans="2:18" x14ac:dyDescent="0.2">
      <c r="B65" s="555"/>
      <c r="C65" s="556"/>
      <c r="D65" s="244"/>
      <c r="E65" s="263"/>
      <c r="F65" s="246"/>
      <c r="G65" s="246"/>
      <c r="H65" s="178">
        <f t="shared" si="0"/>
        <v>0</v>
      </c>
      <c r="I65" s="438"/>
      <c r="J65" s="438"/>
      <c r="K65" s="438"/>
      <c r="L65" s="438"/>
      <c r="M65" s="229">
        <f t="shared" si="3"/>
        <v>0</v>
      </c>
      <c r="N65" s="37"/>
      <c r="O65" s="40"/>
      <c r="Q65" s="122"/>
      <c r="R65" s="118"/>
    </row>
    <row r="66" spans="2:18" ht="13.5" thickBot="1" x14ac:dyDescent="0.25">
      <c r="B66" s="555"/>
      <c r="C66" s="556"/>
      <c r="D66" s="244"/>
      <c r="E66" s="263"/>
      <c r="F66" s="246"/>
      <c r="G66" s="246"/>
      <c r="H66" s="178">
        <f t="shared" si="0"/>
        <v>0</v>
      </c>
      <c r="I66" s="438"/>
      <c r="J66" s="438"/>
      <c r="K66" s="438"/>
      <c r="L66" s="438"/>
      <c r="M66" s="229">
        <f t="shared" si="3"/>
        <v>0</v>
      </c>
      <c r="N66" s="37"/>
      <c r="O66" s="40"/>
      <c r="Q66" s="122"/>
      <c r="R66" s="119"/>
    </row>
    <row r="67" spans="2:18" ht="13.5" thickBot="1" x14ac:dyDescent="0.25">
      <c r="B67" s="557"/>
      <c r="C67" s="558"/>
      <c r="D67" s="247"/>
      <c r="E67" s="248"/>
      <c r="F67" s="249"/>
      <c r="G67" s="249"/>
      <c r="H67" s="251">
        <f t="shared" si="0"/>
        <v>0</v>
      </c>
      <c r="I67" s="379"/>
      <c r="J67" s="379"/>
      <c r="K67" s="379"/>
      <c r="L67" s="380"/>
      <c r="M67" s="283">
        <f t="shared" si="3"/>
        <v>0</v>
      </c>
      <c r="N67" s="571">
        <f>SUM(H62:H67)</f>
        <v>0</v>
      </c>
      <c r="O67" s="572"/>
      <c r="Q67" s="122"/>
      <c r="R67" s="119"/>
    </row>
    <row r="68" spans="2:18" x14ac:dyDescent="0.2">
      <c r="B68" s="547" t="s">
        <v>7</v>
      </c>
      <c r="C68" s="548"/>
      <c r="D68" s="287"/>
      <c r="E68" s="288"/>
      <c r="F68" s="289"/>
      <c r="G68" s="289"/>
      <c r="H68" s="252">
        <f t="shared" si="0"/>
        <v>0</v>
      </c>
      <c r="I68" s="440"/>
      <c r="J68" s="440"/>
      <c r="K68" s="440"/>
      <c r="L68" s="440"/>
      <c r="M68" s="284">
        <f t="shared" si="3"/>
        <v>0</v>
      </c>
      <c r="N68" s="37"/>
      <c r="O68" s="40"/>
      <c r="Q68" s="122"/>
      <c r="R68" s="118"/>
    </row>
    <row r="69" spans="2:18" x14ac:dyDescent="0.2">
      <c r="B69" s="549"/>
      <c r="C69" s="550"/>
      <c r="D69" s="244"/>
      <c r="E69" s="263"/>
      <c r="F69" s="246"/>
      <c r="G69" s="246"/>
      <c r="H69" s="178">
        <f t="shared" si="0"/>
        <v>0</v>
      </c>
      <c r="I69" s="438"/>
      <c r="J69" s="438"/>
      <c r="K69" s="438"/>
      <c r="L69" s="438"/>
      <c r="M69" s="229">
        <f t="shared" si="3"/>
        <v>0</v>
      </c>
      <c r="N69" s="37"/>
      <c r="O69" s="40"/>
      <c r="Q69" s="122"/>
      <c r="R69" s="118"/>
    </row>
    <row r="70" spans="2:18" x14ac:dyDescent="0.2">
      <c r="B70" s="549"/>
      <c r="C70" s="550"/>
      <c r="D70" s="244"/>
      <c r="E70" s="263"/>
      <c r="F70" s="246"/>
      <c r="G70" s="246"/>
      <c r="H70" s="178">
        <f t="shared" si="0"/>
        <v>0</v>
      </c>
      <c r="I70" s="438"/>
      <c r="J70" s="438"/>
      <c r="K70" s="438"/>
      <c r="L70" s="438"/>
      <c r="M70" s="229">
        <f t="shared" si="3"/>
        <v>0</v>
      </c>
      <c r="N70" s="37"/>
      <c r="O70" s="40"/>
      <c r="Q70" s="122"/>
      <c r="R70" s="118"/>
    </row>
    <row r="71" spans="2:18" x14ac:dyDescent="0.2">
      <c r="B71" s="549"/>
      <c r="C71" s="550"/>
      <c r="D71" s="244"/>
      <c r="E71" s="263"/>
      <c r="F71" s="246"/>
      <c r="G71" s="246"/>
      <c r="H71" s="178">
        <f t="shared" si="0"/>
        <v>0</v>
      </c>
      <c r="I71" s="438"/>
      <c r="J71" s="438"/>
      <c r="K71" s="438"/>
      <c r="L71" s="438"/>
      <c r="M71" s="229">
        <f t="shared" si="3"/>
        <v>0</v>
      </c>
      <c r="N71" s="37"/>
      <c r="O71" s="40"/>
      <c r="Q71" s="122"/>
      <c r="R71" s="118"/>
    </row>
    <row r="72" spans="2:18" x14ac:dyDescent="0.2">
      <c r="B72" s="549"/>
      <c r="C72" s="550"/>
      <c r="D72" s="244"/>
      <c r="E72" s="263"/>
      <c r="F72" s="246"/>
      <c r="G72" s="246"/>
      <c r="H72" s="178">
        <f t="shared" si="0"/>
        <v>0</v>
      </c>
      <c r="I72" s="438"/>
      <c r="J72" s="438"/>
      <c r="K72" s="438"/>
      <c r="L72" s="438"/>
      <c r="M72" s="229">
        <f t="shared" si="3"/>
        <v>0</v>
      </c>
      <c r="N72" s="37"/>
      <c r="O72" s="40"/>
      <c r="Q72" s="122"/>
      <c r="R72" s="118"/>
    </row>
    <row r="73" spans="2:18" x14ac:dyDescent="0.2">
      <c r="B73" s="549"/>
      <c r="C73" s="550"/>
      <c r="D73" s="244"/>
      <c r="E73" s="263"/>
      <c r="F73" s="246"/>
      <c r="G73" s="246"/>
      <c r="H73" s="178">
        <f t="shared" si="0"/>
        <v>0</v>
      </c>
      <c r="I73" s="438"/>
      <c r="J73" s="438"/>
      <c r="K73" s="438"/>
      <c r="L73" s="438"/>
      <c r="M73" s="229">
        <f t="shared" si="3"/>
        <v>0</v>
      </c>
      <c r="N73" s="37"/>
      <c r="O73" s="40"/>
      <c r="Q73" s="122"/>
      <c r="R73" s="118"/>
    </row>
    <row r="74" spans="2:18" ht="13.5" thickBot="1" x14ac:dyDescent="0.25">
      <c r="B74" s="549"/>
      <c r="C74" s="550"/>
      <c r="D74" s="244"/>
      <c r="E74" s="263"/>
      <c r="F74" s="246"/>
      <c r="G74" s="246"/>
      <c r="H74" s="178">
        <f t="shared" si="0"/>
        <v>0</v>
      </c>
      <c r="I74" s="438"/>
      <c r="J74" s="438"/>
      <c r="K74" s="438"/>
      <c r="L74" s="438"/>
      <c r="M74" s="229">
        <f t="shared" si="3"/>
        <v>0</v>
      </c>
      <c r="N74" s="37"/>
      <c r="O74" s="40"/>
      <c r="Q74" s="122"/>
      <c r="R74" s="118"/>
    </row>
    <row r="75" spans="2:18" ht="13.5" thickBot="1" x14ac:dyDescent="0.25">
      <c r="B75" s="551"/>
      <c r="C75" s="552"/>
      <c r="D75" s="247"/>
      <c r="E75" s="248"/>
      <c r="F75" s="249"/>
      <c r="G75" s="249"/>
      <c r="H75" s="251">
        <f t="shared" si="0"/>
        <v>0</v>
      </c>
      <c r="I75" s="379"/>
      <c r="J75" s="379"/>
      <c r="K75" s="379"/>
      <c r="L75" s="380"/>
      <c r="M75" s="283">
        <f>+SUM(I75:L75)</f>
        <v>0</v>
      </c>
      <c r="N75" s="571">
        <f>SUM(H68:H75)</f>
        <v>0</v>
      </c>
      <c r="O75" s="572"/>
      <c r="Q75" s="122"/>
      <c r="R75" s="118"/>
    </row>
    <row r="76" spans="2:18" x14ac:dyDescent="0.2">
      <c r="B76" s="547" t="s">
        <v>8</v>
      </c>
      <c r="C76" s="548"/>
      <c r="D76" s="264"/>
      <c r="E76" s="265"/>
      <c r="F76" s="266"/>
      <c r="G76" s="266"/>
      <c r="H76" s="253">
        <f t="shared" si="0"/>
        <v>0</v>
      </c>
      <c r="I76" s="440"/>
      <c r="J76" s="440"/>
      <c r="K76" s="440"/>
      <c r="L76" s="440"/>
      <c r="M76" s="284">
        <f t="shared" si="3"/>
        <v>0</v>
      </c>
      <c r="N76" s="37"/>
      <c r="O76" s="40"/>
      <c r="Q76" s="122"/>
      <c r="R76" s="118"/>
    </row>
    <row r="77" spans="2:18" x14ac:dyDescent="0.2">
      <c r="B77" s="549"/>
      <c r="C77" s="550"/>
      <c r="D77" s="287"/>
      <c r="E77" s="288"/>
      <c r="F77" s="289"/>
      <c r="G77" s="289"/>
      <c r="H77" s="252">
        <f t="shared" si="0"/>
        <v>0</v>
      </c>
      <c r="I77" s="438"/>
      <c r="J77" s="438"/>
      <c r="K77" s="438"/>
      <c r="L77" s="438"/>
      <c r="M77" s="229">
        <f t="shared" si="3"/>
        <v>0</v>
      </c>
      <c r="N77" s="37"/>
      <c r="O77" s="40"/>
      <c r="Q77" s="122"/>
      <c r="R77" s="118"/>
    </row>
    <row r="78" spans="2:18" x14ac:dyDescent="0.2">
      <c r="B78" s="549"/>
      <c r="C78" s="550"/>
      <c r="D78" s="287"/>
      <c r="E78" s="288"/>
      <c r="F78" s="289"/>
      <c r="G78" s="289"/>
      <c r="H78" s="252">
        <f t="shared" si="0"/>
        <v>0</v>
      </c>
      <c r="I78" s="438"/>
      <c r="J78" s="438"/>
      <c r="K78" s="438"/>
      <c r="L78" s="438"/>
      <c r="M78" s="229">
        <f t="shared" si="3"/>
        <v>0</v>
      </c>
      <c r="N78" s="37"/>
      <c r="O78" s="40"/>
      <c r="Q78" s="122"/>
      <c r="R78" s="118"/>
    </row>
    <row r="79" spans="2:18" x14ac:dyDescent="0.2">
      <c r="B79" s="549"/>
      <c r="C79" s="550"/>
      <c r="D79" s="287"/>
      <c r="E79" s="288"/>
      <c r="F79" s="289"/>
      <c r="G79" s="289"/>
      <c r="H79" s="252">
        <f t="shared" si="0"/>
        <v>0</v>
      </c>
      <c r="I79" s="438"/>
      <c r="J79" s="438"/>
      <c r="K79" s="438"/>
      <c r="L79" s="438"/>
      <c r="M79" s="229">
        <f t="shared" si="3"/>
        <v>0</v>
      </c>
      <c r="N79" s="37"/>
      <c r="O79" s="40"/>
      <c r="Q79" s="122"/>
      <c r="R79" s="118"/>
    </row>
    <row r="80" spans="2:18" x14ac:dyDescent="0.2">
      <c r="B80" s="549"/>
      <c r="C80" s="550"/>
      <c r="D80" s="287"/>
      <c r="E80" s="288"/>
      <c r="F80" s="289"/>
      <c r="G80" s="289"/>
      <c r="H80" s="252">
        <f t="shared" si="0"/>
        <v>0</v>
      </c>
      <c r="I80" s="438"/>
      <c r="J80" s="438"/>
      <c r="K80" s="438"/>
      <c r="L80" s="438"/>
      <c r="M80" s="229">
        <f t="shared" si="3"/>
        <v>0</v>
      </c>
      <c r="N80" s="37"/>
      <c r="O80" s="40"/>
      <c r="Q80" s="122"/>
      <c r="R80" s="118"/>
    </row>
    <row r="81" spans="2:18" x14ac:dyDescent="0.2">
      <c r="B81" s="549"/>
      <c r="C81" s="550"/>
      <c r="D81" s="287"/>
      <c r="E81" s="288"/>
      <c r="F81" s="289"/>
      <c r="G81" s="289"/>
      <c r="H81" s="252">
        <f t="shared" si="0"/>
        <v>0</v>
      </c>
      <c r="I81" s="438"/>
      <c r="J81" s="438"/>
      <c r="K81" s="438"/>
      <c r="L81" s="438"/>
      <c r="M81" s="229">
        <f t="shared" si="3"/>
        <v>0</v>
      </c>
      <c r="N81" s="37"/>
      <c r="O81" s="40"/>
      <c r="Q81" s="122"/>
      <c r="R81" s="118"/>
    </row>
    <row r="82" spans="2:18" x14ac:dyDescent="0.2">
      <c r="B82" s="549"/>
      <c r="C82" s="550"/>
      <c r="D82" s="287"/>
      <c r="E82" s="288"/>
      <c r="F82" s="289"/>
      <c r="G82" s="289"/>
      <c r="H82" s="252">
        <f t="shared" si="0"/>
        <v>0</v>
      </c>
      <c r="I82" s="438"/>
      <c r="J82" s="438"/>
      <c r="K82" s="438"/>
      <c r="L82" s="438"/>
      <c r="M82" s="229">
        <f t="shared" si="3"/>
        <v>0</v>
      </c>
      <c r="N82" s="37"/>
      <c r="O82" s="40"/>
      <c r="Q82" s="122"/>
      <c r="R82" s="118"/>
    </row>
    <row r="83" spans="2:18" x14ac:dyDescent="0.2">
      <c r="B83" s="549"/>
      <c r="C83" s="550"/>
      <c r="D83" s="287"/>
      <c r="E83" s="288"/>
      <c r="F83" s="289"/>
      <c r="G83" s="289"/>
      <c r="H83" s="252">
        <f t="shared" si="0"/>
        <v>0</v>
      </c>
      <c r="I83" s="438"/>
      <c r="J83" s="438"/>
      <c r="K83" s="438"/>
      <c r="L83" s="438"/>
      <c r="M83" s="229">
        <f t="shared" si="3"/>
        <v>0</v>
      </c>
      <c r="N83" s="37"/>
      <c r="O83" s="40"/>
      <c r="Q83" s="122"/>
      <c r="R83" s="118"/>
    </row>
    <row r="84" spans="2:18" x14ac:dyDescent="0.2">
      <c r="B84" s="549"/>
      <c r="C84" s="550"/>
      <c r="D84" s="287"/>
      <c r="E84" s="288"/>
      <c r="F84" s="289"/>
      <c r="G84" s="289"/>
      <c r="H84" s="252">
        <f t="shared" si="0"/>
        <v>0</v>
      </c>
      <c r="I84" s="438"/>
      <c r="J84" s="438"/>
      <c r="K84" s="438"/>
      <c r="L84" s="438"/>
      <c r="M84" s="229">
        <f t="shared" si="3"/>
        <v>0</v>
      </c>
      <c r="N84" s="37"/>
      <c r="O84" s="40"/>
      <c r="Q84" s="122"/>
      <c r="R84" s="118"/>
    </row>
    <row r="85" spans="2:18" x14ac:dyDescent="0.2">
      <c r="B85" s="549"/>
      <c r="C85" s="550"/>
      <c r="D85" s="287"/>
      <c r="E85" s="288"/>
      <c r="F85" s="289"/>
      <c r="G85" s="289"/>
      <c r="H85" s="252">
        <f t="shared" si="0"/>
        <v>0</v>
      </c>
      <c r="I85" s="438"/>
      <c r="J85" s="438"/>
      <c r="K85" s="438"/>
      <c r="L85" s="438"/>
      <c r="M85" s="229">
        <f t="shared" si="3"/>
        <v>0</v>
      </c>
      <c r="N85" s="37"/>
      <c r="O85" s="40"/>
      <c r="Q85" s="122"/>
      <c r="R85" s="119"/>
    </row>
    <row r="86" spans="2:18" x14ac:dyDescent="0.2">
      <c r="B86" s="549"/>
      <c r="C86" s="550"/>
      <c r="D86" s="287"/>
      <c r="E86" s="288"/>
      <c r="F86" s="289"/>
      <c r="G86" s="289"/>
      <c r="H86" s="252">
        <f t="shared" si="0"/>
        <v>0</v>
      </c>
      <c r="I86" s="438"/>
      <c r="J86" s="438"/>
      <c r="K86" s="438"/>
      <c r="L86" s="438"/>
      <c r="M86" s="229">
        <f t="shared" si="3"/>
        <v>0</v>
      </c>
      <c r="N86" s="37"/>
      <c r="O86" s="40"/>
      <c r="Q86" s="122"/>
      <c r="R86" s="119"/>
    </row>
    <row r="87" spans="2:18" x14ac:dyDescent="0.2">
      <c r="B87" s="549"/>
      <c r="C87" s="550"/>
      <c r="D87" s="244"/>
      <c r="E87" s="263"/>
      <c r="F87" s="246"/>
      <c r="G87" s="246"/>
      <c r="H87" s="178">
        <f t="shared" si="0"/>
        <v>0</v>
      </c>
      <c r="I87" s="438"/>
      <c r="J87" s="438"/>
      <c r="K87" s="438"/>
      <c r="L87" s="438"/>
      <c r="M87" s="229">
        <f t="shared" si="3"/>
        <v>0</v>
      </c>
      <c r="N87" s="37"/>
      <c r="O87" s="40"/>
      <c r="Q87" s="122"/>
      <c r="R87" s="118"/>
    </row>
    <row r="88" spans="2:18" x14ac:dyDescent="0.2">
      <c r="B88" s="549"/>
      <c r="C88" s="550"/>
      <c r="D88" s="244"/>
      <c r="E88" s="263"/>
      <c r="F88" s="246"/>
      <c r="G88" s="246"/>
      <c r="H88" s="178">
        <f t="shared" si="0"/>
        <v>0</v>
      </c>
      <c r="I88" s="438"/>
      <c r="J88" s="438"/>
      <c r="K88" s="438"/>
      <c r="L88" s="438"/>
      <c r="M88" s="229">
        <f t="shared" si="3"/>
        <v>0</v>
      </c>
      <c r="N88" s="37"/>
      <c r="O88" s="40"/>
      <c r="Q88" s="122"/>
      <c r="R88" s="118"/>
    </row>
    <row r="89" spans="2:18" x14ac:dyDescent="0.2">
      <c r="B89" s="549"/>
      <c r="C89" s="550"/>
      <c r="D89" s="244"/>
      <c r="E89" s="263"/>
      <c r="F89" s="246"/>
      <c r="G89" s="246"/>
      <c r="H89" s="178">
        <f t="shared" si="0"/>
        <v>0</v>
      </c>
      <c r="I89" s="438"/>
      <c r="J89" s="438"/>
      <c r="K89" s="438"/>
      <c r="L89" s="438"/>
      <c r="M89" s="229">
        <f t="shared" si="3"/>
        <v>0</v>
      </c>
      <c r="N89" s="37"/>
      <c r="O89" s="40"/>
      <c r="Q89" s="122"/>
      <c r="R89" s="118"/>
    </row>
    <row r="90" spans="2:18" x14ac:dyDescent="0.2">
      <c r="B90" s="549"/>
      <c r="C90" s="550"/>
      <c r="D90" s="244"/>
      <c r="E90" s="263"/>
      <c r="F90" s="246"/>
      <c r="G90" s="246"/>
      <c r="H90" s="178">
        <f t="shared" si="0"/>
        <v>0</v>
      </c>
      <c r="I90" s="438"/>
      <c r="J90" s="438"/>
      <c r="K90" s="438"/>
      <c r="L90" s="438"/>
      <c r="M90" s="229">
        <f t="shared" si="3"/>
        <v>0</v>
      </c>
      <c r="N90" s="37"/>
      <c r="O90" s="40"/>
      <c r="Q90" s="122"/>
      <c r="R90" s="119"/>
    </row>
    <row r="91" spans="2:18" x14ac:dyDescent="0.2">
      <c r="B91" s="549"/>
      <c r="C91" s="550"/>
      <c r="D91" s="244"/>
      <c r="E91" s="263"/>
      <c r="F91" s="246"/>
      <c r="G91" s="246"/>
      <c r="H91" s="178">
        <f t="shared" si="0"/>
        <v>0</v>
      </c>
      <c r="I91" s="438"/>
      <c r="J91" s="438"/>
      <c r="K91" s="438"/>
      <c r="L91" s="438"/>
      <c r="M91" s="229">
        <f t="shared" si="3"/>
        <v>0</v>
      </c>
      <c r="N91" s="37"/>
      <c r="O91" s="40"/>
      <c r="Q91" s="122"/>
      <c r="R91" s="118"/>
    </row>
    <row r="92" spans="2:18" x14ac:dyDescent="0.2">
      <c r="B92" s="549"/>
      <c r="C92" s="550"/>
      <c r="D92" s="244"/>
      <c r="E92" s="263"/>
      <c r="F92" s="246"/>
      <c r="G92" s="246"/>
      <c r="H92" s="178">
        <f t="shared" si="0"/>
        <v>0</v>
      </c>
      <c r="I92" s="438"/>
      <c r="J92" s="438"/>
      <c r="K92" s="438"/>
      <c r="L92" s="438"/>
      <c r="M92" s="229">
        <f t="shared" si="3"/>
        <v>0</v>
      </c>
      <c r="N92" s="37"/>
      <c r="O92" s="40"/>
      <c r="Q92" s="122"/>
      <c r="R92" s="118"/>
    </row>
    <row r="93" spans="2:18" x14ac:dyDescent="0.2">
      <c r="B93" s="549"/>
      <c r="C93" s="550"/>
      <c r="D93" s="244"/>
      <c r="E93" s="263"/>
      <c r="F93" s="246"/>
      <c r="G93" s="246"/>
      <c r="H93" s="178">
        <f t="shared" si="0"/>
        <v>0</v>
      </c>
      <c r="I93" s="438"/>
      <c r="J93" s="438"/>
      <c r="K93" s="438"/>
      <c r="L93" s="438"/>
      <c r="M93" s="229">
        <f t="shared" si="3"/>
        <v>0</v>
      </c>
      <c r="N93" s="37"/>
      <c r="O93" s="40"/>
      <c r="Q93" s="122"/>
      <c r="R93" s="118"/>
    </row>
    <row r="94" spans="2:18" x14ac:dyDescent="0.2">
      <c r="B94" s="549"/>
      <c r="C94" s="550"/>
      <c r="D94" s="244"/>
      <c r="E94" s="263"/>
      <c r="F94" s="263"/>
      <c r="G94" s="246"/>
      <c r="H94" s="178">
        <f t="shared" si="0"/>
        <v>0</v>
      </c>
      <c r="I94" s="438"/>
      <c r="J94" s="438"/>
      <c r="K94" s="438"/>
      <c r="L94" s="438"/>
      <c r="M94" s="229">
        <f t="shared" ref="M94:M139" si="4">+SUM(I94:L94)</f>
        <v>0</v>
      </c>
      <c r="N94" s="37"/>
      <c r="O94" s="40"/>
      <c r="Q94" s="122"/>
      <c r="R94" s="118"/>
    </row>
    <row r="95" spans="2:18" x14ac:dyDescent="0.2">
      <c r="B95" s="549"/>
      <c r="C95" s="550"/>
      <c r="D95" s="269"/>
      <c r="E95" s="270"/>
      <c r="F95" s="271"/>
      <c r="G95" s="271"/>
      <c r="H95" s="178">
        <f>F95*G95</f>
        <v>0</v>
      </c>
      <c r="I95" s="438"/>
      <c r="J95" s="438"/>
      <c r="K95" s="438"/>
      <c r="L95" s="438"/>
      <c r="M95" s="229">
        <f t="shared" si="4"/>
        <v>0</v>
      </c>
      <c r="N95" s="37"/>
      <c r="O95" s="40"/>
      <c r="Q95" s="122"/>
      <c r="R95" s="118"/>
    </row>
    <row r="96" spans="2:18" x14ac:dyDescent="0.2">
      <c r="B96" s="549"/>
      <c r="C96" s="550"/>
      <c r="D96" s="269"/>
      <c r="E96" s="270"/>
      <c r="F96" s="271"/>
      <c r="G96" s="271"/>
      <c r="H96" s="178">
        <f t="shared" si="0"/>
        <v>0</v>
      </c>
      <c r="I96" s="438"/>
      <c r="J96" s="438"/>
      <c r="K96" s="438"/>
      <c r="L96" s="438"/>
      <c r="M96" s="229">
        <f t="shared" si="4"/>
        <v>0</v>
      </c>
      <c r="N96" s="37"/>
      <c r="O96" s="40"/>
      <c r="Q96" s="122"/>
      <c r="R96" s="118"/>
    </row>
    <row r="97" spans="2:18" x14ac:dyDescent="0.2">
      <c r="B97" s="549"/>
      <c r="C97" s="550"/>
      <c r="D97" s="269"/>
      <c r="E97" s="270"/>
      <c r="F97" s="271"/>
      <c r="G97" s="271"/>
      <c r="H97" s="178">
        <f t="shared" si="0"/>
        <v>0</v>
      </c>
      <c r="I97" s="438"/>
      <c r="J97" s="438"/>
      <c r="K97" s="438"/>
      <c r="L97" s="438"/>
      <c r="M97" s="229">
        <f t="shared" si="4"/>
        <v>0</v>
      </c>
      <c r="N97" s="37"/>
      <c r="O97" s="40"/>
      <c r="Q97" s="122"/>
      <c r="R97" s="118"/>
    </row>
    <row r="98" spans="2:18" x14ac:dyDescent="0.2">
      <c r="B98" s="549"/>
      <c r="C98" s="550"/>
      <c r="D98" s="269"/>
      <c r="E98" s="270"/>
      <c r="F98" s="271"/>
      <c r="G98" s="271"/>
      <c r="H98" s="178">
        <f t="shared" si="0"/>
        <v>0</v>
      </c>
      <c r="I98" s="438"/>
      <c r="J98" s="438"/>
      <c r="K98" s="438"/>
      <c r="L98" s="438"/>
      <c r="M98" s="229">
        <f t="shared" si="4"/>
        <v>0</v>
      </c>
      <c r="N98" s="37"/>
      <c r="O98" s="40"/>
      <c r="Q98" s="122"/>
      <c r="R98" s="118"/>
    </row>
    <row r="99" spans="2:18" x14ac:dyDescent="0.2">
      <c r="B99" s="549"/>
      <c r="C99" s="550"/>
      <c r="D99" s="269"/>
      <c r="E99" s="270"/>
      <c r="F99" s="271"/>
      <c r="G99" s="271"/>
      <c r="H99" s="178">
        <f t="shared" si="0"/>
        <v>0</v>
      </c>
      <c r="I99" s="438"/>
      <c r="J99" s="438"/>
      <c r="K99" s="438"/>
      <c r="L99" s="438"/>
      <c r="M99" s="229">
        <f t="shared" si="4"/>
        <v>0</v>
      </c>
      <c r="N99" s="37"/>
      <c r="O99" s="40"/>
      <c r="Q99" s="122"/>
      <c r="R99" s="118"/>
    </row>
    <row r="100" spans="2:18" x14ac:dyDescent="0.2">
      <c r="B100" s="549"/>
      <c r="C100" s="550"/>
      <c r="D100" s="269"/>
      <c r="E100" s="270"/>
      <c r="F100" s="271"/>
      <c r="G100" s="271"/>
      <c r="H100" s="178">
        <f t="shared" si="0"/>
        <v>0</v>
      </c>
      <c r="I100" s="438"/>
      <c r="J100" s="438"/>
      <c r="K100" s="438"/>
      <c r="L100" s="438"/>
      <c r="M100" s="229">
        <f t="shared" si="4"/>
        <v>0</v>
      </c>
      <c r="N100" s="37"/>
      <c r="O100" s="40"/>
      <c r="Q100" s="122"/>
      <c r="R100" s="118"/>
    </row>
    <row r="101" spans="2:18" x14ac:dyDescent="0.2">
      <c r="B101" s="549"/>
      <c r="C101" s="550"/>
      <c r="D101" s="269"/>
      <c r="E101" s="270"/>
      <c r="F101" s="271"/>
      <c r="G101" s="271"/>
      <c r="H101" s="178">
        <f t="shared" si="0"/>
        <v>0</v>
      </c>
      <c r="I101" s="438"/>
      <c r="J101" s="438"/>
      <c r="K101" s="438"/>
      <c r="L101" s="438"/>
      <c r="M101" s="229">
        <f t="shared" si="4"/>
        <v>0</v>
      </c>
      <c r="N101" s="37"/>
      <c r="O101" s="40"/>
      <c r="Q101" s="122"/>
      <c r="R101" s="118"/>
    </row>
    <row r="102" spans="2:18" ht="13.5" thickBot="1" x14ac:dyDescent="0.25">
      <c r="B102" s="549"/>
      <c r="C102" s="550"/>
      <c r="D102" s="269"/>
      <c r="E102" s="270"/>
      <c r="F102" s="271"/>
      <c r="G102" s="271"/>
      <c r="H102" s="178">
        <f t="shared" si="0"/>
        <v>0</v>
      </c>
      <c r="I102" s="438"/>
      <c r="J102" s="438"/>
      <c r="K102" s="438"/>
      <c r="L102" s="438"/>
      <c r="M102" s="229">
        <f t="shared" si="4"/>
        <v>0</v>
      </c>
      <c r="N102" s="37"/>
      <c r="O102" s="40"/>
      <c r="Q102" s="122"/>
      <c r="R102" s="118"/>
    </row>
    <row r="103" spans="2:18" ht="13.5" thickBot="1" x14ac:dyDescent="0.25">
      <c r="B103" s="551"/>
      <c r="C103" s="552"/>
      <c r="D103" s="247"/>
      <c r="E103" s="248"/>
      <c r="F103" s="249"/>
      <c r="G103" s="249"/>
      <c r="H103" s="251">
        <f t="shared" si="0"/>
        <v>0</v>
      </c>
      <c r="I103" s="379"/>
      <c r="J103" s="379"/>
      <c r="K103" s="379"/>
      <c r="L103" s="380"/>
      <c r="M103" s="283">
        <f>+SUM(I103:L103)</f>
        <v>0</v>
      </c>
      <c r="N103" s="571">
        <f>SUM(H76:H103)</f>
        <v>0</v>
      </c>
      <c r="O103" s="572"/>
      <c r="Q103" s="122"/>
      <c r="R103" s="118"/>
    </row>
    <row r="104" spans="2:18" x14ac:dyDescent="0.2">
      <c r="B104" s="553" t="s">
        <v>20</v>
      </c>
      <c r="C104" s="554"/>
      <c r="D104" s="264"/>
      <c r="E104" s="290"/>
      <c r="F104" s="266"/>
      <c r="G104" s="266"/>
      <c r="H104" s="253">
        <f t="shared" si="0"/>
        <v>0</v>
      </c>
      <c r="I104" s="440"/>
      <c r="J104" s="440"/>
      <c r="K104" s="440"/>
      <c r="L104" s="440"/>
      <c r="M104" s="284">
        <f t="shared" si="4"/>
        <v>0</v>
      </c>
      <c r="N104" s="37"/>
      <c r="O104" s="40"/>
      <c r="Q104" s="122"/>
      <c r="R104" s="118"/>
    </row>
    <row r="105" spans="2:18" x14ac:dyDescent="0.2">
      <c r="B105" s="555"/>
      <c r="C105" s="556"/>
      <c r="D105" s="244"/>
      <c r="E105" s="291"/>
      <c r="F105" s="246"/>
      <c r="G105" s="246"/>
      <c r="H105" s="178">
        <f>F105*G105</f>
        <v>0</v>
      </c>
      <c r="I105" s="438"/>
      <c r="J105" s="438"/>
      <c r="K105" s="438"/>
      <c r="L105" s="438"/>
      <c r="M105" s="229">
        <f t="shared" si="4"/>
        <v>0</v>
      </c>
      <c r="N105" s="37"/>
      <c r="O105" s="40"/>
      <c r="Q105" s="122"/>
      <c r="R105" s="118"/>
    </row>
    <row r="106" spans="2:18" x14ac:dyDescent="0.2">
      <c r="B106" s="555"/>
      <c r="C106" s="556"/>
      <c r="D106" s="244"/>
      <c r="E106" s="263"/>
      <c r="F106" s="246"/>
      <c r="G106" s="246"/>
      <c r="H106" s="178">
        <f>F106*G106</f>
        <v>0</v>
      </c>
      <c r="I106" s="438"/>
      <c r="J106" s="438"/>
      <c r="K106" s="438"/>
      <c r="L106" s="438"/>
      <c r="M106" s="229">
        <f t="shared" si="4"/>
        <v>0</v>
      </c>
      <c r="N106" s="37"/>
      <c r="O106" s="40"/>
      <c r="Q106" s="122"/>
      <c r="R106" s="118"/>
    </row>
    <row r="107" spans="2:18" x14ac:dyDescent="0.2">
      <c r="B107" s="555"/>
      <c r="C107" s="556"/>
      <c r="D107" s="244"/>
      <c r="E107" s="291"/>
      <c r="F107" s="246"/>
      <c r="G107" s="246"/>
      <c r="H107" s="178">
        <f>F107*G107</f>
        <v>0</v>
      </c>
      <c r="I107" s="438"/>
      <c r="J107" s="438"/>
      <c r="K107" s="438"/>
      <c r="L107" s="438"/>
      <c r="M107" s="229">
        <f t="shared" si="4"/>
        <v>0</v>
      </c>
      <c r="N107" s="37"/>
      <c r="O107" s="40"/>
      <c r="Q107" s="122"/>
      <c r="R107" s="118"/>
    </row>
    <row r="108" spans="2:18" x14ac:dyDescent="0.2">
      <c r="B108" s="555"/>
      <c r="C108" s="556"/>
      <c r="D108" s="244"/>
      <c r="E108" s="263"/>
      <c r="F108" s="246"/>
      <c r="G108" s="246"/>
      <c r="H108" s="178">
        <f>F108*G108</f>
        <v>0</v>
      </c>
      <c r="I108" s="438"/>
      <c r="J108" s="438"/>
      <c r="K108" s="438"/>
      <c r="L108" s="438"/>
      <c r="M108" s="229">
        <f t="shared" si="4"/>
        <v>0</v>
      </c>
      <c r="N108" s="37"/>
      <c r="O108" s="40"/>
      <c r="Q108" s="122"/>
      <c r="R108" s="118"/>
    </row>
    <row r="109" spans="2:18" x14ac:dyDescent="0.2">
      <c r="B109" s="555"/>
      <c r="C109" s="556"/>
      <c r="D109" s="244"/>
      <c r="E109" s="263"/>
      <c r="F109" s="246"/>
      <c r="G109" s="246"/>
      <c r="H109" s="178">
        <f t="shared" si="0"/>
        <v>0</v>
      </c>
      <c r="I109" s="438"/>
      <c r="J109" s="438"/>
      <c r="K109" s="438"/>
      <c r="L109" s="438"/>
      <c r="M109" s="229">
        <f t="shared" si="4"/>
        <v>0</v>
      </c>
      <c r="N109" s="37"/>
      <c r="O109" s="40"/>
      <c r="Q109" s="122"/>
      <c r="R109" s="118"/>
    </row>
    <row r="110" spans="2:18" ht="13.5" thickBot="1" x14ac:dyDescent="0.25">
      <c r="B110" s="555"/>
      <c r="C110" s="556"/>
      <c r="D110" s="244"/>
      <c r="E110" s="263"/>
      <c r="F110" s="246"/>
      <c r="G110" s="246"/>
      <c r="H110" s="178">
        <f t="shared" si="0"/>
        <v>0</v>
      </c>
      <c r="I110" s="438"/>
      <c r="J110" s="438"/>
      <c r="K110" s="438"/>
      <c r="L110" s="438"/>
      <c r="M110" s="229">
        <f t="shared" si="4"/>
        <v>0</v>
      </c>
      <c r="N110" s="37"/>
      <c r="O110" s="40"/>
      <c r="Q110" s="122"/>
      <c r="R110" s="118"/>
    </row>
    <row r="111" spans="2:18" ht="13.5" thickBot="1" x14ac:dyDescent="0.25">
      <c r="B111" s="557"/>
      <c r="C111" s="558"/>
      <c r="D111" s="247"/>
      <c r="E111" s="248"/>
      <c r="F111" s="249"/>
      <c r="G111" s="249"/>
      <c r="H111" s="254">
        <f t="shared" si="0"/>
        <v>0</v>
      </c>
      <c r="I111" s="379"/>
      <c r="J111" s="379"/>
      <c r="K111" s="379"/>
      <c r="L111" s="380"/>
      <c r="M111" s="283">
        <f>+SUM(I111:L111)</f>
        <v>0</v>
      </c>
      <c r="N111" s="571">
        <f>SUM(H104:H111)</f>
        <v>0</v>
      </c>
      <c r="O111" s="572"/>
      <c r="Q111" s="122"/>
      <c r="R111" s="118"/>
    </row>
    <row r="112" spans="2:18" x14ac:dyDescent="0.2">
      <c r="B112" s="553" t="s">
        <v>9</v>
      </c>
      <c r="C112" s="554"/>
      <c r="D112" s="264"/>
      <c r="E112" s="265"/>
      <c r="F112" s="266"/>
      <c r="G112" s="266"/>
      <c r="H112" s="253">
        <f t="shared" si="0"/>
        <v>0</v>
      </c>
      <c r="I112" s="438"/>
      <c r="J112" s="438"/>
      <c r="K112" s="438"/>
      <c r="L112" s="438"/>
      <c r="M112" s="284">
        <f t="shared" si="4"/>
        <v>0</v>
      </c>
      <c r="N112" s="37"/>
      <c r="O112" s="40"/>
      <c r="Q112" s="122"/>
      <c r="R112" s="118"/>
    </row>
    <row r="113" spans="2:18" x14ac:dyDescent="0.2">
      <c r="B113" s="555"/>
      <c r="C113" s="556"/>
      <c r="D113" s="244"/>
      <c r="E113" s="263"/>
      <c r="F113" s="246"/>
      <c r="G113" s="246"/>
      <c r="H113" s="178">
        <f t="shared" si="0"/>
        <v>0</v>
      </c>
      <c r="I113" s="438"/>
      <c r="J113" s="438"/>
      <c r="K113" s="438"/>
      <c r="L113" s="438"/>
      <c r="M113" s="229">
        <f t="shared" si="4"/>
        <v>0</v>
      </c>
      <c r="N113" s="37"/>
      <c r="O113" s="40"/>
      <c r="Q113" s="122"/>
      <c r="R113" s="118"/>
    </row>
    <row r="114" spans="2:18" x14ac:dyDescent="0.2">
      <c r="B114" s="555"/>
      <c r="C114" s="556"/>
      <c r="D114" s="244"/>
      <c r="E114" s="263"/>
      <c r="F114" s="246"/>
      <c r="G114" s="246"/>
      <c r="H114" s="178">
        <f>F114*G114</f>
        <v>0</v>
      </c>
      <c r="I114" s="438"/>
      <c r="J114" s="438"/>
      <c r="K114" s="438"/>
      <c r="L114" s="438"/>
      <c r="M114" s="229">
        <f t="shared" si="4"/>
        <v>0</v>
      </c>
      <c r="N114" s="37"/>
      <c r="O114" s="40"/>
      <c r="Q114" s="122"/>
      <c r="R114" s="118"/>
    </row>
    <row r="115" spans="2:18" x14ac:dyDescent="0.2">
      <c r="B115" s="555"/>
      <c r="C115" s="556"/>
      <c r="D115" s="244"/>
      <c r="E115" s="263"/>
      <c r="F115" s="246"/>
      <c r="G115" s="246"/>
      <c r="H115" s="178">
        <f>F115*G115</f>
        <v>0</v>
      </c>
      <c r="I115" s="438"/>
      <c r="J115" s="438"/>
      <c r="K115" s="438"/>
      <c r="L115" s="438"/>
      <c r="M115" s="229">
        <f t="shared" si="4"/>
        <v>0</v>
      </c>
      <c r="N115" s="37"/>
      <c r="O115" s="40"/>
      <c r="Q115" s="122"/>
      <c r="R115" s="118"/>
    </row>
    <row r="116" spans="2:18" x14ac:dyDescent="0.2">
      <c r="B116" s="555"/>
      <c r="C116" s="556"/>
      <c r="D116" s="244"/>
      <c r="E116" s="263"/>
      <c r="F116" s="246"/>
      <c r="G116" s="246"/>
      <c r="H116" s="178">
        <f>F116*G116</f>
        <v>0</v>
      </c>
      <c r="I116" s="438"/>
      <c r="J116" s="438"/>
      <c r="K116" s="438"/>
      <c r="L116" s="438"/>
      <c r="M116" s="229">
        <f t="shared" si="4"/>
        <v>0</v>
      </c>
      <c r="N116" s="37"/>
      <c r="O116" s="40"/>
      <c r="Q116" s="122"/>
      <c r="R116" s="118"/>
    </row>
    <row r="117" spans="2:18" x14ac:dyDescent="0.2">
      <c r="B117" s="555"/>
      <c r="C117" s="556"/>
      <c r="D117" s="244"/>
      <c r="E117" s="263"/>
      <c r="F117" s="246"/>
      <c r="G117" s="246"/>
      <c r="H117" s="178">
        <f t="shared" si="0"/>
        <v>0</v>
      </c>
      <c r="I117" s="438"/>
      <c r="J117" s="438"/>
      <c r="K117" s="438"/>
      <c r="L117" s="438"/>
      <c r="M117" s="229">
        <f t="shared" si="4"/>
        <v>0</v>
      </c>
      <c r="N117" s="37"/>
      <c r="O117" s="40"/>
      <c r="Q117" s="122"/>
      <c r="R117" s="118"/>
    </row>
    <row r="118" spans="2:18" ht="13.5" thickBot="1" x14ac:dyDescent="0.25">
      <c r="B118" s="555"/>
      <c r="C118" s="556"/>
      <c r="D118" s="244"/>
      <c r="E118" s="263"/>
      <c r="F118" s="246"/>
      <c r="G118" s="246"/>
      <c r="H118" s="178">
        <f t="shared" si="0"/>
        <v>0</v>
      </c>
      <c r="I118" s="438"/>
      <c r="J118" s="438"/>
      <c r="K118" s="438"/>
      <c r="L118" s="438"/>
      <c r="M118" s="229">
        <f t="shared" si="4"/>
        <v>0</v>
      </c>
      <c r="N118" s="37"/>
      <c r="O118" s="40"/>
      <c r="Q118" s="122"/>
      <c r="R118" s="118"/>
    </row>
    <row r="119" spans="2:18" ht="13.5" thickBot="1" x14ac:dyDescent="0.25">
      <c r="B119" s="557"/>
      <c r="C119" s="558"/>
      <c r="D119" s="247"/>
      <c r="E119" s="292"/>
      <c r="F119" s="249"/>
      <c r="G119" s="249"/>
      <c r="H119" s="254">
        <f t="shared" si="0"/>
        <v>0</v>
      </c>
      <c r="I119" s="379"/>
      <c r="J119" s="379"/>
      <c r="K119" s="379"/>
      <c r="L119" s="380"/>
      <c r="M119" s="283">
        <f t="shared" si="4"/>
        <v>0</v>
      </c>
      <c r="N119" s="571">
        <f>SUM(H112:H119)</f>
        <v>0</v>
      </c>
      <c r="O119" s="572"/>
      <c r="Q119" s="122"/>
      <c r="R119" s="118"/>
    </row>
    <row r="120" spans="2:18" x14ac:dyDescent="0.2">
      <c r="B120" s="553" t="s">
        <v>10</v>
      </c>
      <c r="C120" s="554"/>
      <c r="D120" s="264"/>
      <c r="E120" s="265"/>
      <c r="F120" s="266"/>
      <c r="G120" s="266"/>
      <c r="H120" s="253">
        <f t="shared" si="0"/>
        <v>0</v>
      </c>
      <c r="I120" s="438"/>
      <c r="J120" s="438"/>
      <c r="K120" s="438"/>
      <c r="L120" s="438"/>
      <c r="M120" s="284">
        <f t="shared" si="4"/>
        <v>0</v>
      </c>
      <c r="N120" s="37"/>
      <c r="O120" s="40"/>
      <c r="Q120" s="122"/>
      <c r="R120" s="118"/>
    </row>
    <row r="121" spans="2:18" x14ac:dyDescent="0.2">
      <c r="B121" s="555"/>
      <c r="C121" s="556"/>
      <c r="D121" s="244"/>
      <c r="E121" s="263"/>
      <c r="F121" s="246"/>
      <c r="G121" s="246"/>
      <c r="H121" s="178">
        <f t="shared" si="0"/>
        <v>0</v>
      </c>
      <c r="I121" s="438"/>
      <c r="J121" s="438"/>
      <c r="K121" s="438"/>
      <c r="L121" s="438"/>
      <c r="M121" s="229">
        <f t="shared" si="4"/>
        <v>0</v>
      </c>
      <c r="N121" s="37"/>
      <c r="O121" s="40"/>
      <c r="Q121" s="122"/>
      <c r="R121" s="118"/>
    </row>
    <row r="122" spans="2:18" x14ac:dyDescent="0.2">
      <c r="B122" s="555"/>
      <c r="C122" s="556"/>
      <c r="D122" s="244"/>
      <c r="E122" s="263"/>
      <c r="F122" s="246"/>
      <c r="G122" s="246"/>
      <c r="H122" s="178">
        <f t="shared" si="0"/>
        <v>0</v>
      </c>
      <c r="I122" s="438"/>
      <c r="J122" s="438"/>
      <c r="K122" s="438"/>
      <c r="L122" s="438"/>
      <c r="M122" s="229">
        <f t="shared" si="4"/>
        <v>0</v>
      </c>
      <c r="N122" s="37"/>
      <c r="O122" s="40"/>
      <c r="Q122" s="122"/>
      <c r="R122" s="118"/>
    </row>
    <row r="123" spans="2:18" ht="13.5" thickBot="1" x14ac:dyDescent="0.25">
      <c r="B123" s="555"/>
      <c r="C123" s="556"/>
      <c r="D123" s="244"/>
      <c r="E123" s="263"/>
      <c r="F123" s="246"/>
      <c r="G123" s="246"/>
      <c r="H123" s="178">
        <f t="shared" si="0"/>
        <v>0</v>
      </c>
      <c r="I123" s="438"/>
      <c r="J123" s="438"/>
      <c r="K123" s="438"/>
      <c r="L123" s="438"/>
      <c r="M123" s="229">
        <f t="shared" si="4"/>
        <v>0</v>
      </c>
      <c r="N123" s="37"/>
      <c r="O123" s="40"/>
      <c r="Q123" s="122"/>
      <c r="R123" s="118"/>
    </row>
    <row r="124" spans="2:18" ht="13.5" thickBot="1" x14ac:dyDescent="0.25">
      <c r="B124" s="557"/>
      <c r="C124" s="558"/>
      <c r="D124" s="247"/>
      <c r="E124" s="248"/>
      <c r="F124" s="249"/>
      <c r="G124" s="249"/>
      <c r="H124" s="254">
        <f t="shared" si="0"/>
        <v>0</v>
      </c>
      <c r="I124" s="379"/>
      <c r="J124" s="379"/>
      <c r="K124" s="379"/>
      <c r="L124" s="380"/>
      <c r="M124" s="283">
        <f t="shared" si="4"/>
        <v>0</v>
      </c>
      <c r="N124" s="571">
        <f>SUM(H120:H124)</f>
        <v>0</v>
      </c>
      <c r="O124" s="572"/>
      <c r="Q124" s="122"/>
      <c r="R124" s="118"/>
    </row>
    <row r="125" spans="2:18" x14ac:dyDescent="0.2">
      <c r="B125" s="553" t="s">
        <v>11</v>
      </c>
      <c r="C125" s="554"/>
      <c r="D125" s="264"/>
      <c r="E125" s="265"/>
      <c r="F125" s="266"/>
      <c r="G125" s="266"/>
      <c r="H125" s="253">
        <f t="shared" si="0"/>
        <v>0</v>
      </c>
      <c r="I125" s="438"/>
      <c r="J125" s="438"/>
      <c r="K125" s="438"/>
      <c r="L125" s="438"/>
      <c r="M125" s="284">
        <f t="shared" si="4"/>
        <v>0</v>
      </c>
      <c r="N125" s="37"/>
      <c r="O125" s="40"/>
      <c r="Q125" s="122"/>
      <c r="R125" s="118"/>
    </row>
    <row r="126" spans="2:18" x14ac:dyDescent="0.2">
      <c r="B126" s="555"/>
      <c r="C126" s="556"/>
      <c r="D126" s="244"/>
      <c r="E126" s="263"/>
      <c r="F126" s="246"/>
      <c r="G126" s="246"/>
      <c r="H126" s="178">
        <f t="shared" si="0"/>
        <v>0</v>
      </c>
      <c r="I126" s="438"/>
      <c r="J126" s="438"/>
      <c r="K126" s="438"/>
      <c r="L126" s="438"/>
      <c r="M126" s="229">
        <f t="shared" si="4"/>
        <v>0</v>
      </c>
      <c r="N126" s="37"/>
      <c r="O126" s="40"/>
      <c r="Q126" s="122"/>
      <c r="R126" s="118"/>
    </row>
    <row r="127" spans="2:18" x14ac:dyDescent="0.2">
      <c r="B127" s="555"/>
      <c r="C127" s="556"/>
      <c r="D127" s="244"/>
      <c r="E127" s="263"/>
      <c r="F127" s="246"/>
      <c r="G127" s="246"/>
      <c r="H127" s="178">
        <f t="shared" si="0"/>
        <v>0</v>
      </c>
      <c r="I127" s="438"/>
      <c r="J127" s="438"/>
      <c r="K127" s="438"/>
      <c r="L127" s="438"/>
      <c r="M127" s="229">
        <f t="shared" si="4"/>
        <v>0</v>
      </c>
      <c r="N127" s="37"/>
      <c r="O127" s="40"/>
      <c r="Q127" s="122"/>
      <c r="R127" s="118"/>
    </row>
    <row r="128" spans="2:18" x14ac:dyDescent="0.2">
      <c r="B128" s="555"/>
      <c r="C128" s="556"/>
      <c r="D128" s="244"/>
      <c r="E128" s="263"/>
      <c r="F128" s="246"/>
      <c r="G128" s="246"/>
      <c r="H128" s="178">
        <f t="shared" si="0"/>
        <v>0</v>
      </c>
      <c r="I128" s="438"/>
      <c r="J128" s="438"/>
      <c r="K128" s="438"/>
      <c r="L128" s="438"/>
      <c r="M128" s="229">
        <f t="shared" si="4"/>
        <v>0</v>
      </c>
      <c r="N128" s="37"/>
      <c r="O128" s="40"/>
      <c r="Q128" s="122"/>
      <c r="R128" s="118"/>
    </row>
    <row r="129" spans="2:18" x14ac:dyDescent="0.2">
      <c r="B129" s="555"/>
      <c r="C129" s="556"/>
      <c r="D129" s="244"/>
      <c r="E129" s="263"/>
      <c r="F129" s="246"/>
      <c r="G129" s="246"/>
      <c r="H129" s="178">
        <f t="shared" si="0"/>
        <v>0</v>
      </c>
      <c r="I129" s="438"/>
      <c r="J129" s="438"/>
      <c r="K129" s="438"/>
      <c r="L129" s="438"/>
      <c r="M129" s="229">
        <f t="shared" si="4"/>
        <v>0</v>
      </c>
      <c r="N129" s="37"/>
      <c r="O129" s="40"/>
      <c r="Q129" s="122"/>
      <c r="R129" s="118"/>
    </row>
    <row r="130" spans="2:18" x14ac:dyDescent="0.2">
      <c r="B130" s="555"/>
      <c r="C130" s="556"/>
      <c r="D130" s="244"/>
      <c r="E130" s="263"/>
      <c r="F130" s="246"/>
      <c r="G130" s="246"/>
      <c r="H130" s="178">
        <f t="shared" si="0"/>
        <v>0</v>
      </c>
      <c r="I130" s="438"/>
      <c r="J130" s="438"/>
      <c r="K130" s="438"/>
      <c r="L130" s="438"/>
      <c r="M130" s="229">
        <f t="shared" si="4"/>
        <v>0</v>
      </c>
      <c r="N130" s="37"/>
      <c r="O130" s="40"/>
      <c r="Q130" s="122"/>
      <c r="R130" s="118"/>
    </row>
    <row r="131" spans="2:18" x14ac:dyDescent="0.2">
      <c r="B131" s="555"/>
      <c r="C131" s="556"/>
      <c r="D131" s="244"/>
      <c r="E131" s="263"/>
      <c r="F131" s="246"/>
      <c r="G131" s="246"/>
      <c r="H131" s="178">
        <f t="shared" si="0"/>
        <v>0</v>
      </c>
      <c r="I131" s="438"/>
      <c r="J131" s="438"/>
      <c r="K131" s="438"/>
      <c r="L131" s="438"/>
      <c r="M131" s="229">
        <f t="shared" si="4"/>
        <v>0</v>
      </c>
      <c r="N131" s="37"/>
      <c r="O131" s="40"/>
      <c r="Q131" s="122"/>
      <c r="R131" s="118"/>
    </row>
    <row r="132" spans="2:18" ht="13.5" thickBot="1" x14ac:dyDescent="0.25">
      <c r="B132" s="555"/>
      <c r="C132" s="556"/>
      <c r="D132" s="244"/>
      <c r="E132" s="263"/>
      <c r="F132" s="246"/>
      <c r="G132" s="246"/>
      <c r="H132" s="178">
        <f t="shared" si="0"/>
        <v>0</v>
      </c>
      <c r="I132" s="438"/>
      <c r="J132" s="438"/>
      <c r="K132" s="438"/>
      <c r="L132" s="438"/>
      <c r="M132" s="229">
        <f t="shared" si="4"/>
        <v>0</v>
      </c>
      <c r="N132" s="37"/>
      <c r="O132" s="40"/>
      <c r="Q132" s="122"/>
      <c r="R132" s="118"/>
    </row>
    <row r="133" spans="2:18" ht="13.5" thickBot="1" x14ac:dyDescent="0.25">
      <c r="B133" s="557"/>
      <c r="C133" s="558"/>
      <c r="D133" s="247"/>
      <c r="E133" s="248"/>
      <c r="F133" s="249"/>
      <c r="G133" s="249"/>
      <c r="H133" s="254">
        <f t="shared" si="0"/>
        <v>0</v>
      </c>
      <c r="I133" s="379"/>
      <c r="J133" s="379"/>
      <c r="K133" s="379"/>
      <c r="L133" s="380"/>
      <c r="M133" s="283">
        <f t="shared" si="4"/>
        <v>0</v>
      </c>
      <c r="N133" s="571">
        <f>SUM(H125:H133)</f>
        <v>0</v>
      </c>
      <c r="O133" s="572"/>
      <c r="Q133" s="122"/>
      <c r="R133" s="118"/>
    </row>
    <row r="134" spans="2:18" x14ac:dyDescent="0.2">
      <c r="B134" s="553" t="s">
        <v>0</v>
      </c>
      <c r="C134" s="554"/>
      <c r="D134" s="264"/>
      <c r="E134" s="265"/>
      <c r="F134" s="266"/>
      <c r="G134" s="266"/>
      <c r="H134" s="253">
        <f t="shared" si="0"/>
        <v>0</v>
      </c>
      <c r="I134" s="438"/>
      <c r="J134" s="438"/>
      <c r="K134" s="438"/>
      <c r="L134" s="438"/>
      <c r="M134" s="284">
        <f t="shared" si="4"/>
        <v>0</v>
      </c>
      <c r="N134" s="37"/>
      <c r="O134" s="40"/>
      <c r="Q134" s="122"/>
      <c r="R134" s="118"/>
    </row>
    <row r="135" spans="2:18" ht="13.5" thickBot="1" x14ac:dyDescent="0.25">
      <c r="B135" s="555"/>
      <c r="C135" s="556"/>
      <c r="D135" s="244"/>
      <c r="E135" s="263"/>
      <c r="F135" s="246"/>
      <c r="G135" s="246"/>
      <c r="H135" s="178">
        <f t="shared" si="0"/>
        <v>0</v>
      </c>
      <c r="I135" s="438"/>
      <c r="J135" s="438"/>
      <c r="K135" s="438"/>
      <c r="L135" s="438"/>
      <c r="M135" s="229">
        <f t="shared" si="4"/>
        <v>0</v>
      </c>
      <c r="N135" s="37"/>
      <c r="O135" s="40"/>
      <c r="Q135" s="122"/>
      <c r="R135" s="118"/>
    </row>
    <row r="136" spans="2:18" ht="13.5" thickBot="1" x14ac:dyDescent="0.25">
      <c r="B136" s="557"/>
      <c r="C136" s="558"/>
      <c r="D136" s="247"/>
      <c r="E136" s="248"/>
      <c r="F136" s="249"/>
      <c r="G136" s="249"/>
      <c r="H136" s="254">
        <f t="shared" si="0"/>
        <v>0</v>
      </c>
      <c r="I136" s="379"/>
      <c r="J136" s="379"/>
      <c r="K136" s="379"/>
      <c r="L136" s="380"/>
      <c r="M136" s="283">
        <f t="shared" si="4"/>
        <v>0</v>
      </c>
      <c r="N136" s="571">
        <f>SUM(H134:H136)</f>
        <v>0</v>
      </c>
      <c r="O136" s="572"/>
      <c r="Q136" s="122"/>
      <c r="R136" s="118"/>
    </row>
    <row r="137" spans="2:18" x14ac:dyDescent="0.2">
      <c r="B137" s="539" t="s">
        <v>4</v>
      </c>
      <c r="C137" s="540"/>
      <c r="D137" s="264"/>
      <c r="E137" s="265"/>
      <c r="F137" s="266"/>
      <c r="G137" s="266"/>
      <c r="H137" s="253">
        <f t="shared" si="0"/>
        <v>0</v>
      </c>
      <c r="I137" s="438"/>
      <c r="J137" s="438"/>
      <c r="K137" s="438"/>
      <c r="L137" s="438"/>
      <c r="M137" s="284">
        <f t="shared" si="4"/>
        <v>0</v>
      </c>
      <c r="N137" s="23"/>
      <c r="O137" s="24"/>
      <c r="Q137" s="122"/>
      <c r="R137" s="118"/>
    </row>
    <row r="138" spans="2:18" ht="13.5" thickBot="1" x14ac:dyDescent="0.25">
      <c r="B138" s="541"/>
      <c r="C138" s="542"/>
      <c r="D138" s="244"/>
      <c r="E138" s="263"/>
      <c r="F138" s="246"/>
      <c r="G138" s="246"/>
      <c r="H138" s="178">
        <f>F138*G138</f>
        <v>0</v>
      </c>
      <c r="I138" s="438"/>
      <c r="J138" s="438"/>
      <c r="K138" s="438"/>
      <c r="L138" s="438"/>
      <c r="M138" s="229">
        <f t="shared" si="4"/>
        <v>0</v>
      </c>
      <c r="N138" s="23"/>
      <c r="O138" s="24"/>
      <c r="Q138" s="122"/>
      <c r="R138" s="118"/>
    </row>
    <row r="139" spans="2:18" ht="13.5" thickBot="1" x14ac:dyDescent="0.25">
      <c r="B139" s="543"/>
      <c r="C139" s="544"/>
      <c r="D139" s="247"/>
      <c r="E139" s="248"/>
      <c r="F139" s="249"/>
      <c r="G139" s="249"/>
      <c r="H139" s="254">
        <f>F139*G139</f>
        <v>0</v>
      </c>
      <c r="I139" s="379"/>
      <c r="J139" s="379"/>
      <c r="K139" s="379"/>
      <c r="L139" s="380"/>
      <c r="M139" s="283">
        <f t="shared" si="4"/>
        <v>0</v>
      </c>
      <c r="N139" s="571">
        <f>SUM(H137:H139)</f>
        <v>0</v>
      </c>
      <c r="O139" s="572"/>
      <c r="Q139" s="122"/>
      <c r="R139" s="118"/>
    </row>
    <row r="140" spans="2:18" ht="13.5" thickBot="1" x14ac:dyDescent="0.25">
      <c r="F140" s="36"/>
      <c r="G140" s="36"/>
      <c r="H140" s="37"/>
      <c r="I140" s="344"/>
      <c r="J140" s="344"/>
      <c r="K140" s="344"/>
      <c r="L140" s="344"/>
      <c r="M140" s="197"/>
      <c r="N140" s="37"/>
      <c r="O140" s="40"/>
      <c r="Q140" s="122"/>
      <c r="R140" s="118"/>
    </row>
    <row r="141" spans="2:18" ht="13.5" thickBot="1" x14ac:dyDescent="0.25">
      <c r="B141" s="280" t="s">
        <v>22</v>
      </c>
      <c r="C141" s="275"/>
      <c r="D141" s="276"/>
      <c r="E141" s="275"/>
      <c r="F141" s="277"/>
      <c r="G141" s="278"/>
      <c r="H141" s="279">
        <f>SUM(H7:H139)</f>
        <v>0</v>
      </c>
      <c r="I141" s="295">
        <f>SUM(I7:I139)</f>
        <v>0</v>
      </c>
      <c r="J141" s="295">
        <f>SUM(J7:J139)</f>
        <v>0</v>
      </c>
      <c r="K141" s="295">
        <f>SUM(K7:K139)</f>
        <v>0</v>
      </c>
      <c r="L141" s="385">
        <f>SUM(L7:L139)</f>
        <v>0</v>
      </c>
      <c r="M141" s="286">
        <f>+SUM(I141:L141)</f>
        <v>0</v>
      </c>
      <c r="N141" s="545">
        <f>SUM(O39+N61+N67+N75+N103+N111+N119+N124+N133+N136+N139)</f>
        <v>0</v>
      </c>
      <c r="O141" s="573"/>
      <c r="Q141" s="122"/>
      <c r="R141" s="118"/>
    </row>
    <row r="142" spans="2:18" x14ac:dyDescent="0.2">
      <c r="Q142" s="41"/>
    </row>
    <row r="143" spans="2:18" x14ac:dyDescent="0.2">
      <c r="F143" s="36"/>
      <c r="O143" s="38"/>
      <c r="Q143" s="41"/>
    </row>
    <row r="144" spans="2:18" x14ac:dyDescent="0.2">
      <c r="F144" s="42"/>
      <c r="Q144" s="41"/>
    </row>
    <row r="145" spans="6:6" x14ac:dyDescent="0.2">
      <c r="F145" s="43"/>
    </row>
  </sheetData>
  <sheetProtection password="DC06" sheet="1" objects="1" scenarios="1" formatColumns="0" formatRows="0"/>
  <mergeCells count="26">
    <mergeCell ref="B2:C2"/>
    <mergeCell ref="N124:O124"/>
    <mergeCell ref="B112:C119"/>
    <mergeCell ref="B120:C124"/>
    <mergeCell ref="B125:C133"/>
    <mergeCell ref="N133:O133"/>
    <mergeCell ref="B40:C61"/>
    <mergeCell ref="N61:O61"/>
    <mergeCell ref="B62:C67"/>
    <mergeCell ref="N67:O67"/>
    <mergeCell ref="B137:C139"/>
    <mergeCell ref="N139:O139"/>
    <mergeCell ref="N141:O141"/>
    <mergeCell ref="N4:O4"/>
    <mergeCell ref="B7:B39"/>
    <mergeCell ref="C30:C34"/>
    <mergeCell ref="C35:C39"/>
    <mergeCell ref="B134:C136"/>
    <mergeCell ref="N136:O136"/>
    <mergeCell ref="N119:O119"/>
    <mergeCell ref="B68:C75"/>
    <mergeCell ref="N75:O75"/>
    <mergeCell ref="B76:C103"/>
    <mergeCell ref="N103:O103"/>
    <mergeCell ref="B104:C111"/>
    <mergeCell ref="N111:O111"/>
  </mergeCells>
  <conditionalFormatting sqref="M7:M141">
    <cfRule type="expression" dxfId="16" priority="1" stopIfTrue="1">
      <formula>M7&lt;&gt;H7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4" tint="-0.249977111117893"/>
  </sheetPr>
  <dimension ref="B2:S252"/>
  <sheetViews>
    <sheetView showGridLines="0" zoomScale="70" zoomScaleNormal="70" workbookViewId="0">
      <pane ySplit="6" topLeftCell="A7" activePane="bottomLeft" state="frozenSplit"/>
      <selection activeCell="A28" sqref="A28:J28"/>
      <selection pane="bottomLeft" activeCell="F11" sqref="F11:G11"/>
    </sheetView>
  </sheetViews>
  <sheetFormatPr baseColWidth="10" defaultColWidth="9.28515625" defaultRowHeight="12.75" outlineLevelCol="1" x14ac:dyDescent="0.2"/>
  <cols>
    <col min="1" max="1" width="3" style="10" customWidth="1"/>
    <col min="2" max="2" width="19.5703125" style="10" customWidth="1"/>
    <col min="3" max="3" width="42.140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2" width="10.140625" style="43" customWidth="1"/>
    <col min="13" max="13" width="10.140625" style="10" customWidth="1"/>
    <col min="14" max="14" width="13.42578125" style="10" customWidth="1"/>
    <col min="15" max="15" width="12.140625" style="27" customWidth="1"/>
    <col min="16" max="16" width="14.570312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59</v>
      </c>
      <c r="C2" s="561"/>
    </row>
    <row r="3" spans="2:18" x14ac:dyDescent="0.2">
      <c r="B3" s="296"/>
      <c r="C3" s="296"/>
    </row>
    <row r="4" spans="2:18" ht="15" x14ac:dyDescent="0.2">
      <c r="B4" s="281" t="s">
        <v>169</v>
      </c>
      <c r="C4" s="333">
        <f>'Memoria Aporte FIA al Ejecutor'!C4</f>
        <v>0</v>
      </c>
      <c r="D4" s="74"/>
    </row>
    <row r="5" spans="2:18" x14ac:dyDescent="0.2">
      <c r="B5" s="9"/>
    </row>
    <row r="6" spans="2:18" ht="25.5" x14ac:dyDescent="0.2">
      <c r="B6" s="210" t="s">
        <v>13</v>
      </c>
      <c r="C6" s="210" t="s">
        <v>14</v>
      </c>
      <c r="D6" s="211" t="s">
        <v>15</v>
      </c>
      <c r="E6" s="211" t="s">
        <v>17</v>
      </c>
      <c r="F6" s="211" t="s">
        <v>12</v>
      </c>
      <c r="G6" s="213" t="s">
        <v>16</v>
      </c>
      <c r="H6" s="211" t="s">
        <v>18</v>
      </c>
      <c r="I6" s="382" t="s">
        <v>202</v>
      </c>
      <c r="J6" s="382" t="s">
        <v>203</v>
      </c>
      <c r="K6" s="382" t="s">
        <v>204</v>
      </c>
      <c r="L6" s="382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26.25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92"/>
      <c r="J8" s="392"/>
      <c r="K8" s="392"/>
      <c r="L8" s="392"/>
      <c r="M8" s="388"/>
      <c r="N8" s="388"/>
      <c r="O8" s="393"/>
    </row>
    <row r="9" spans="2:18" x14ac:dyDescent="0.2">
      <c r="B9" s="9"/>
    </row>
    <row r="10" spans="2:18" ht="25.5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1" t="s">
        <v>12</v>
      </c>
      <c r="G10" s="213" t="s">
        <v>16</v>
      </c>
      <c r="H10" s="211" t="s">
        <v>18</v>
      </c>
      <c r="I10" s="382" t="s">
        <v>202</v>
      </c>
      <c r="J10" s="382" t="s">
        <v>203</v>
      </c>
      <c r="K10" s="382" t="s">
        <v>204</v>
      </c>
      <c r="L10" s="382" t="s">
        <v>205</v>
      </c>
      <c r="M10" s="211" t="s">
        <v>170</v>
      </c>
      <c r="N10" s="211" t="s">
        <v>19</v>
      </c>
      <c r="O10" s="211" t="s">
        <v>21</v>
      </c>
      <c r="Q10" s="120" t="s">
        <v>52</v>
      </c>
      <c r="R10" s="115" t="s">
        <v>93</v>
      </c>
    </row>
    <row r="11" spans="2:18" ht="12" customHeight="1" x14ac:dyDescent="0.2">
      <c r="B11" s="564" t="s">
        <v>1</v>
      </c>
      <c r="C11" s="298" t="str">
        <f>'Memoria Aporte FIA al Ejecutor'!C7</f>
        <v>Coordinador Principal: indicar nombre aquí</v>
      </c>
      <c r="D11" s="306"/>
      <c r="E11" s="245"/>
      <c r="F11" s="307"/>
      <c r="G11" s="307"/>
      <c r="H11" s="178">
        <f t="shared" ref="H11:H123" si="0">F11*G11</f>
        <v>0</v>
      </c>
      <c r="I11" s="438"/>
      <c r="J11" s="438"/>
      <c r="K11" s="438"/>
      <c r="L11" s="438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2" customHeight="1" x14ac:dyDescent="0.2">
      <c r="B12" s="565"/>
      <c r="C12" s="298" t="str">
        <f>'Memoria Aporte FIA al Ejecutor'!C8</f>
        <v>Coordinador Alterno: indicar nombre aquí</v>
      </c>
      <c r="D12" s="306"/>
      <c r="E12" s="245"/>
      <c r="F12" s="307"/>
      <c r="G12" s="307"/>
      <c r="H12" s="178">
        <f t="shared" si="0"/>
        <v>0</v>
      </c>
      <c r="I12" s="438"/>
      <c r="J12" s="438"/>
      <c r="K12" s="438"/>
      <c r="L12" s="438"/>
      <c r="M12" s="229">
        <f t="shared" ref="M12:M75" si="1">+SUM(I12:L12)</f>
        <v>0</v>
      </c>
      <c r="N12" s="178">
        <f t="shared" ref="N12:N17" si="2">H12</f>
        <v>0</v>
      </c>
      <c r="O12" s="40"/>
      <c r="P12" s="158"/>
      <c r="Q12" s="121"/>
      <c r="R12" s="175"/>
    </row>
    <row r="13" spans="2:18" ht="12" customHeight="1" x14ac:dyDescent="0.2">
      <c r="B13" s="565"/>
      <c r="C13" s="298" t="str">
        <f>'Memoria Aporte FIA al Ejecutor'!C9</f>
        <v>Equipo Técnico 1: indicar nombre aquí</v>
      </c>
      <c r="D13" s="306"/>
      <c r="E13" s="245"/>
      <c r="F13" s="307"/>
      <c r="G13" s="307"/>
      <c r="H13" s="178">
        <f t="shared" si="0"/>
        <v>0</v>
      </c>
      <c r="I13" s="438"/>
      <c r="J13" s="438"/>
      <c r="K13" s="438"/>
      <c r="L13" s="438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2" customHeight="1" x14ac:dyDescent="0.2">
      <c r="B14" s="565"/>
      <c r="C14" s="298" t="str">
        <f>'Memoria Aporte FIA al Ejecutor'!C10</f>
        <v>Equipo Técnico 2: indicar nombre aquí</v>
      </c>
      <c r="D14" s="306"/>
      <c r="E14" s="245"/>
      <c r="F14" s="307"/>
      <c r="G14" s="307"/>
      <c r="H14" s="178">
        <f t="shared" si="0"/>
        <v>0</v>
      </c>
      <c r="I14" s="438"/>
      <c r="J14" s="438"/>
      <c r="K14" s="438"/>
      <c r="L14" s="438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2" customHeight="1" x14ac:dyDescent="0.2">
      <c r="B15" s="565"/>
      <c r="C15" s="298" t="str">
        <f>'Memoria Aporte FIA al Ejecutor'!C11</f>
        <v>Equipo Técnico 3: indicar nombre aquí</v>
      </c>
      <c r="D15" s="306"/>
      <c r="E15" s="245"/>
      <c r="F15" s="307"/>
      <c r="G15" s="307"/>
      <c r="H15" s="178">
        <f t="shared" si="0"/>
        <v>0</v>
      </c>
      <c r="I15" s="438"/>
      <c r="J15" s="438"/>
      <c r="K15" s="438"/>
      <c r="L15" s="438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2" customHeight="1" x14ac:dyDescent="0.2">
      <c r="B16" s="565"/>
      <c r="C16" s="298" t="str">
        <f>'Memoria Aporte FIA al Ejecutor'!C12</f>
        <v>Equipo Técnico 4: indicar nombre aquí</v>
      </c>
      <c r="D16" s="306"/>
      <c r="E16" s="245"/>
      <c r="F16" s="307"/>
      <c r="G16" s="307"/>
      <c r="H16" s="178">
        <f t="shared" si="0"/>
        <v>0</v>
      </c>
      <c r="I16" s="438"/>
      <c r="J16" s="438"/>
      <c r="K16" s="438"/>
      <c r="L16" s="438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2" customHeight="1" x14ac:dyDescent="0.2">
      <c r="B17" s="565"/>
      <c r="C17" s="298" t="str">
        <f>'Memoria Aporte FIA al Ejecutor'!C13</f>
        <v>Equipo Técnico 5: indicar nombre aquí</v>
      </c>
      <c r="D17" s="306"/>
      <c r="E17" s="245"/>
      <c r="F17" s="307"/>
      <c r="G17" s="307"/>
      <c r="H17" s="178">
        <f t="shared" si="0"/>
        <v>0</v>
      </c>
      <c r="I17" s="438"/>
      <c r="J17" s="438"/>
      <c r="K17" s="438"/>
      <c r="L17" s="438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2" customHeight="1" x14ac:dyDescent="0.2">
      <c r="B18" s="565"/>
      <c r="C18" s="298" t="str">
        <f>'Memoria Aporte FIA al Ejecutor'!C14</f>
        <v>Equipo Técnico 6: indicar nombre aquí</v>
      </c>
      <c r="D18" s="306"/>
      <c r="E18" s="245"/>
      <c r="F18" s="307"/>
      <c r="G18" s="307"/>
      <c r="H18" s="178">
        <f t="shared" si="0"/>
        <v>0</v>
      </c>
      <c r="I18" s="438"/>
      <c r="J18" s="438"/>
      <c r="K18" s="438"/>
      <c r="L18" s="438"/>
      <c r="M18" s="229">
        <f t="shared" si="1"/>
        <v>0</v>
      </c>
      <c r="N18" s="178">
        <f>H18</f>
        <v>0</v>
      </c>
      <c r="O18" s="40"/>
      <c r="P18" s="158"/>
      <c r="Q18" s="121"/>
      <c r="R18" s="175"/>
    </row>
    <row r="19" spans="2:18" ht="12" customHeight="1" x14ac:dyDescent="0.2">
      <c r="B19" s="565"/>
      <c r="C19" s="298" t="str">
        <f>'Memoria Aporte FIA al Ejecutor'!C15</f>
        <v>Equipo Técnico 7: indicar nombre aquí</v>
      </c>
      <c r="D19" s="306"/>
      <c r="E19" s="245"/>
      <c r="F19" s="307"/>
      <c r="G19" s="307"/>
      <c r="H19" s="178">
        <f>F19*G19</f>
        <v>0</v>
      </c>
      <c r="I19" s="438"/>
      <c r="J19" s="438"/>
      <c r="K19" s="438"/>
      <c r="L19" s="438"/>
      <c r="M19" s="229">
        <f t="shared" si="1"/>
        <v>0</v>
      </c>
      <c r="N19" s="178">
        <f>H19</f>
        <v>0</v>
      </c>
      <c r="O19" s="40"/>
      <c r="P19" s="158"/>
      <c r="Q19" s="121"/>
      <c r="R19" s="175"/>
    </row>
    <row r="20" spans="2:18" ht="12" customHeight="1" x14ac:dyDescent="0.2">
      <c r="B20" s="565"/>
      <c r="C20" s="298" t="str">
        <f>'Memoria Aporte FIA al Ejecutor'!C16</f>
        <v>Equipo Técnico 8: indicar nombre aquí</v>
      </c>
      <c r="D20" s="306"/>
      <c r="E20" s="245"/>
      <c r="F20" s="307"/>
      <c r="G20" s="307"/>
      <c r="H20" s="178">
        <f>F20*G20</f>
        <v>0</v>
      </c>
      <c r="I20" s="438"/>
      <c r="J20" s="438"/>
      <c r="K20" s="438"/>
      <c r="L20" s="438"/>
      <c r="M20" s="229">
        <f t="shared" si="1"/>
        <v>0</v>
      </c>
      <c r="N20" s="178">
        <f>H20</f>
        <v>0</v>
      </c>
      <c r="O20" s="40"/>
      <c r="P20" s="158"/>
      <c r="Q20" s="121"/>
      <c r="R20" s="175"/>
    </row>
    <row r="21" spans="2:18" ht="12" customHeight="1" x14ac:dyDescent="0.2">
      <c r="B21" s="565"/>
      <c r="C21" s="298" t="str">
        <f>'Memoria Aporte FIA al Ejecutor'!C17</f>
        <v>Equipo Técnico 9: indicar nombre aquí</v>
      </c>
      <c r="D21" s="306"/>
      <c r="E21" s="245"/>
      <c r="F21" s="307"/>
      <c r="G21" s="307"/>
      <c r="H21" s="178">
        <f>F21*G21</f>
        <v>0</v>
      </c>
      <c r="I21" s="438"/>
      <c r="J21" s="438"/>
      <c r="K21" s="438"/>
      <c r="L21" s="438"/>
      <c r="M21" s="229">
        <f t="shared" si="1"/>
        <v>0</v>
      </c>
      <c r="N21" s="178">
        <f>H21</f>
        <v>0</v>
      </c>
      <c r="O21" s="40"/>
      <c r="P21" s="158"/>
      <c r="Q21" s="121"/>
      <c r="R21" s="175"/>
    </row>
    <row r="22" spans="2:18" ht="12" customHeight="1" x14ac:dyDescent="0.2">
      <c r="B22" s="565"/>
      <c r="C22" s="298" t="str">
        <f>'Memoria Aporte FIA al Ejecutor'!C18</f>
        <v>Equipo Técnico 10: indicar nombre aquí</v>
      </c>
      <c r="D22" s="306"/>
      <c r="E22" s="245"/>
      <c r="F22" s="307"/>
      <c r="G22" s="307"/>
      <c r="H22" s="178">
        <f t="shared" ref="H22:H31" si="3">F22*G22</f>
        <v>0</v>
      </c>
      <c r="I22" s="438"/>
      <c r="J22" s="438"/>
      <c r="K22" s="438"/>
      <c r="L22" s="438"/>
      <c r="M22" s="229">
        <f t="shared" si="1"/>
        <v>0</v>
      </c>
      <c r="N22" s="178">
        <f t="shared" ref="N22:N31" si="4">H22</f>
        <v>0</v>
      </c>
      <c r="O22" s="40"/>
      <c r="P22" s="158"/>
      <c r="Q22" s="121"/>
      <c r="R22" s="175"/>
    </row>
    <row r="23" spans="2:18" ht="12" customHeight="1" x14ac:dyDescent="0.2">
      <c r="B23" s="565"/>
      <c r="C23" s="298" t="str">
        <f>'Memoria Aporte FIA al Ejecutor'!C19</f>
        <v>Equipo Técnico 11: indicar nombre aquí</v>
      </c>
      <c r="D23" s="306"/>
      <c r="E23" s="245"/>
      <c r="F23" s="307"/>
      <c r="G23" s="307"/>
      <c r="H23" s="178">
        <f t="shared" si="3"/>
        <v>0</v>
      </c>
      <c r="I23" s="438"/>
      <c r="J23" s="438"/>
      <c r="K23" s="438"/>
      <c r="L23" s="438"/>
      <c r="M23" s="229">
        <f t="shared" si="1"/>
        <v>0</v>
      </c>
      <c r="N23" s="178">
        <f t="shared" si="4"/>
        <v>0</v>
      </c>
      <c r="O23" s="40"/>
      <c r="P23" s="158"/>
      <c r="Q23" s="121"/>
      <c r="R23" s="175"/>
    </row>
    <row r="24" spans="2:18" ht="12" customHeight="1" x14ac:dyDescent="0.2">
      <c r="B24" s="565"/>
      <c r="C24" s="298" t="str">
        <f>'Memoria Aporte FIA al Ejecutor'!C20</f>
        <v>Equipo Técnico 12: indicar nombre aquí</v>
      </c>
      <c r="D24" s="306"/>
      <c r="E24" s="245"/>
      <c r="F24" s="307"/>
      <c r="G24" s="307"/>
      <c r="H24" s="178">
        <f t="shared" si="3"/>
        <v>0</v>
      </c>
      <c r="I24" s="438"/>
      <c r="J24" s="438"/>
      <c r="K24" s="438"/>
      <c r="L24" s="438"/>
      <c r="M24" s="229">
        <f t="shared" si="1"/>
        <v>0</v>
      </c>
      <c r="N24" s="178">
        <f t="shared" si="4"/>
        <v>0</v>
      </c>
      <c r="O24" s="40"/>
      <c r="P24" s="158"/>
      <c r="Q24" s="121"/>
      <c r="R24" s="175"/>
    </row>
    <row r="25" spans="2:18" ht="12" customHeight="1" x14ac:dyDescent="0.2">
      <c r="B25" s="565"/>
      <c r="C25" s="298" t="str">
        <f>'Memoria Aporte FIA al Ejecutor'!C21</f>
        <v>Equipo Técnico 13: indicar nombre aquí</v>
      </c>
      <c r="D25" s="306"/>
      <c r="E25" s="245"/>
      <c r="F25" s="307"/>
      <c r="G25" s="307"/>
      <c r="H25" s="178">
        <f t="shared" si="3"/>
        <v>0</v>
      </c>
      <c r="I25" s="438"/>
      <c r="J25" s="438"/>
      <c r="K25" s="438"/>
      <c r="L25" s="438"/>
      <c r="M25" s="229">
        <f t="shared" si="1"/>
        <v>0</v>
      </c>
      <c r="N25" s="178">
        <f t="shared" si="4"/>
        <v>0</v>
      </c>
      <c r="O25" s="40"/>
      <c r="P25" s="158"/>
      <c r="Q25" s="121"/>
      <c r="R25" s="175"/>
    </row>
    <row r="26" spans="2:18" ht="12" customHeight="1" x14ac:dyDescent="0.2">
      <c r="B26" s="565"/>
      <c r="C26" s="298" t="str">
        <f>'Memoria Aporte FIA al Ejecutor'!C22</f>
        <v>Equipo Técnico 14: indicar nombre aquí</v>
      </c>
      <c r="D26" s="306"/>
      <c r="E26" s="245"/>
      <c r="F26" s="307"/>
      <c r="G26" s="307"/>
      <c r="H26" s="178">
        <f t="shared" si="3"/>
        <v>0</v>
      </c>
      <c r="I26" s="438"/>
      <c r="J26" s="438"/>
      <c r="K26" s="438"/>
      <c r="L26" s="438"/>
      <c r="M26" s="229">
        <f t="shared" si="1"/>
        <v>0</v>
      </c>
      <c r="N26" s="178">
        <f t="shared" si="4"/>
        <v>0</v>
      </c>
      <c r="O26" s="40"/>
      <c r="P26" s="158"/>
      <c r="Q26" s="121"/>
      <c r="R26" s="175"/>
    </row>
    <row r="27" spans="2:18" ht="12" customHeight="1" x14ac:dyDescent="0.2">
      <c r="B27" s="565"/>
      <c r="C27" s="298" t="str">
        <f>'Memoria Aporte FIA al Ejecutor'!C23</f>
        <v>Equipo Técnico 15: indicar nombre aquí</v>
      </c>
      <c r="D27" s="306"/>
      <c r="E27" s="245"/>
      <c r="F27" s="307"/>
      <c r="G27" s="307"/>
      <c r="H27" s="178">
        <f t="shared" si="3"/>
        <v>0</v>
      </c>
      <c r="I27" s="438"/>
      <c r="J27" s="438"/>
      <c r="K27" s="438"/>
      <c r="L27" s="438"/>
      <c r="M27" s="229">
        <f t="shared" si="1"/>
        <v>0</v>
      </c>
      <c r="N27" s="178">
        <f t="shared" si="4"/>
        <v>0</v>
      </c>
      <c r="O27" s="40"/>
      <c r="P27" s="158"/>
      <c r="Q27" s="121"/>
      <c r="R27" s="175"/>
    </row>
    <row r="28" spans="2:18" ht="12" customHeight="1" x14ac:dyDescent="0.2">
      <c r="B28" s="565"/>
      <c r="C28" s="298" t="str">
        <f>'Memoria Aporte FIA al Ejecutor'!C24</f>
        <v>Equipo Técnico 16: indicar nombre aquí</v>
      </c>
      <c r="D28" s="306"/>
      <c r="E28" s="245"/>
      <c r="F28" s="307"/>
      <c r="G28" s="307"/>
      <c r="H28" s="178">
        <f t="shared" si="3"/>
        <v>0</v>
      </c>
      <c r="I28" s="438"/>
      <c r="J28" s="438"/>
      <c r="K28" s="438"/>
      <c r="L28" s="438"/>
      <c r="M28" s="229">
        <f t="shared" si="1"/>
        <v>0</v>
      </c>
      <c r="N28" s="178">
        <f t="shared" si="4"/>
        <v>0</v>
      </c>
      <c r="O28" s="40"/>
      <c r="P28" s="158"/>
      <c r="Q28" s="121"/>
      <c r="R28" s="175"/>
    </row>
    <row r="29" spans="2:18" ht="12" customHeight="1" x14ac:dyDescent="0.2">
      <c r="B29" s="565"/>
      <c r="C29" s="298" t="str">
        <f>'Memoria Aporte FIA al Ejecutor'!C25</f>
        <v>Equipo Técnico 17: indicar nombre aquí</v>
      </c>
      <c r="D29" s="306"/>
      <c r="E29" s="245"/>
      <c r="F29" s="307"/>
      <c r="G29" s="307"/>
      <c r="H29" s="178">
        <f t="shared" si="3"/>
        <v>0</v>
      </c>
      <c r="I29" s="438"/>
      <c r="J29" s="438"/>
      <c r="K29" s="438"/>
      <c r="L29" s="438"/>
      <c r="M29" s="229">
        <f t="shared" si="1"/>
        <v>0</v>
      </c>
      <c r="N29" s="178">
        <f t="shared" si="4"/>
        <v>0</v>
      </c>
      <c r="O29" s="40"/>
      <c r="P29" s="158"/>
      <c r="Q29" s="121"/>
      <c r="R29" s="175"/>
    </row>
    <row r="30" spans="2:18" ht="12" customHeight="1" x14ac:dyDescent="0.2">
      <c r="B30" s="565"/>
      <c r="C30" s="298" t="str">
        <f>'Memoria Aporte FIA al Ejecutor'!C26</f>
        <v>Equipo Técnico 18: indicar nombre aquí</v>
      </c>
      <c r="D30" s="306"/>
      <c r="E30" s="245"/>
      <c r="F30" s="307"/>
      <c r="G30" s="307"/>
      <c r="H30" s="178">
        <f t="shared" si="3"/>
        <v>0</v>
      </c>
      <c r="I30" s="438"/>
      <c r="J30" s="438"/>
      <c r="K30" s="438"/>
      <c r="L30" s="438"/>
      <c r="M30" s="229">
        <f t="shared" si="1"/>
        <v>0</v>
      </c>
      <c r="N30" s="178">
        <f t="shared" si="4"/>
        <v>0</v>
      </c>
      <c r="O30" s="40"/>
      <c r="P30" s="158"/>
      <c r="Q30" s="121"/>
      <c r="R30" s="175"/>
    </row>
    <row r="31" spans="2:18" ht="12" customHeight="1" x14ac:dyDescent="0.2">
      <c r="B31" s="565"/>
      <c r="C31" s="298" t="str">
        <f>'Memoria Aporte FIA al Ejecutor'!C27</f>
        <v>Equipo Técnico 19: indicar nombre aquí</v>
      </c>
      <c r="D31" s="306"/>
      <c r="E31" s="245"/>
      <c r="F31" s="307"/>
      <c r="G31" s="307"/>
      <c r="H31" s="178">
        <f t="shared" si="3"/>
        <v>0</v>
      </c>
      <c r="I31" s="438"/>
      <c r="J31" s="438"/>
      <c r="K31" s="438"/>
      <c r="L31" s="438"/>
      <c r="M31" s="229">
        <f t="shared" si="1"/>
        <v>0</v>
      </c>
      <c r="N31" s="178">
        <f t="shared" si="4"/>
        <v>0</v>
      </c>
      <c r="O31" s="40"/>
      <c r="P31" s="158"/>
      <c r="Q31" s="121"/>
      <c r="R31" s="175"/>
    </row>
    <row r="32" spans="2:18" ht="12" customHeight="1" x14ac:dyDescent="0.2">
      <c r="B32" s="565"/>
      <c r="C32" s="298" t="str">
        <f>'Memoria Aporte FIA al Ejecutor'!C28</f>
        <v>Equipo Técnico 20: indicar nombre aquí</v>
      </c>
      <c r="D32" s="306"/>
      <c r="E32" s="245"/>
      <c r="F32" s="307"/>
      <c r="G32" s="307"/>
      <c r="H32" s="178">
        <f>F32*G32</f>
        <v>0</v>
      </c>
      <c r="I32" s="438"/>
      <c r="J32" s="438"/>
      <c r="K32" s="438"/>
      <c r="L32" s="438"/>
      <c r="M32" s="229">
        <f t="shared" si="1"/>
        <v>0</v>
      </c>
      <c r="N32" s="178">
        <f>H32</f>
        <v>0</v>
      </c>
      <c r="O32" s="40"/>
      <c r="P32" s="158"/>
      <c r="Q32" s="121"/>
      <c r="R32" s="175"/>
    </row>
    <row r="33" spans="2:18" ht="12" customHeight="1" x14ac:dyDescent="0.2">
      <c r="B33" s="565"/>
      <c r="C33" s="294" t="s">
        <v>114</v>
      </c>
      <c r="D33" s="306"/>
      <c r="E33" s="245"/>
      <c r="F33" s="307"/>
      <c r="G33" s="307"/>
      <c r="H33" s="178">
        <f>F33*G33</f>
        <v>0</v>
      </c>
      <c r="I33" s="438"/>
      <c r="J33" s="438"/>
      <c r="K33" s="438"/>
      <c r="L33" s="438"/>
      <c r="M33" s="229">
        <f t="shared" si="1"/>
        <v>0</v>
      </c>
      <c r="N33" s="178">
        <f>H33</f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178">
        <f t="shared" si="0"/>
        <v>0</v>
      </c>
      <c r="I34" s="438"/>
      <c r="J34" s="438"/>
      <c r="K34" s="438"/>
      <c r="L34" s="438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178">
        <f>F35*G35</f>
        <v>0</v>
      </c>
      <c r="I35" s="438"/>
      <c r="J35" s="438"/>
      <c r="K35" s="438"/>
      <c r="L35" s="438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178">
        <f>F36*G36</f>
        <v>0</v>
      </c>
      <c r="I36" s="438"/>
      <c r="J36" s="438"/>
      <c r="K36" s="438"/>
      <c r="L36" s="438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178">
        <f t="shared" si="0"/>
        <v>0</v>
      </c>
      <c r="I37" s="438"/>
      <c r="J37" s="438"/>
      <c r="K37" s="438"/>
      <c r="L37" s="438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178">
        <f t="shared" si="0"/>
        <v>0</v>
      </c>
      <c r="I38" s="438"/>
      <c r="J38" s="438"/>
      <c r="K38" s="438"/>
      <c r="L38" s="438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178">
        <f t="shared" si="0"/>
        <v>0</v>
      </c>
      <c r="I39" s="438"/>
      <c r="J39" s="438"/>
      <c r="K39" s="438"/>
      <c r="L39" s="438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178">
        <f>F40*G40</f>
        <v>0</v>
      </c>
      <c r="I40" s="438"/>
      <c r="J40" s="438"/>
      <c r="K40" s="438"/>
      <c r="L40" s="438"/>
      <c r="M40" s="229">
        <f t="shared" si="1"/>
        <v>0</v>
      </c>
      <c r="N40" s="37"/>
      <c r="O40" s="40"/>
      <c r="P40" s="158"/>
      <c r="Q40" s="122"/>
      <c r="R40" s="175"/>
    </row>
    <row r="41" spans="2:18" x14ac:dyDescent="0.2">
      <c r="B41" s="565"/>
      <c r="C41" s="568"/>
      <c r="D41" s="306"/>
      <c r="E41" s="245"/>
      <c r="F41" s="307"/>
      <c r="G41" s="307"/>
      <c r="H41" s="178">
        <f>F41*G41</f>
        <v>0</v>
      </c>
      <c r="I41" s="438"/>
      <c r="J41" s="438"/>
      <c r="K41" s="438"/>
      <c r="L41" s="438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178">
        <f t="shared" si="0"/>
        <v>0</v>
      </c>
      <c r="I42" s="438"/>
      <c r="J42" s="438"/>
      <c r="K42" s="438"/>
      <c r="L42" s="438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51">
        <f t="shared" si="0"/>
        <v>0</v>
      </c>
      <c r="I43" s="380"/>
      <c r="J43" s="380"/>
      <c r="K43" s="380"/>
      <c r="L43" s="380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268"/>
      <c r="E44" s="314"/>
      <c r="F44" s="315"/>
      <c r="G44" s="315"/>
      <c r="H44" s="328">
        <f t="shared" si="0"/>
        <v>0</v>
      </c>
      <c r="I44" s="440"/>
      <c r="J44" s="440"/>
      <c r="K44" s="440"/>
      <c r="L44" s="440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4"/>
      <c r="E45" s="242"/>
      <c r="F45" s="305"/>
      <c r="G45" s="305"/>
      <c r="H45" s="329">
        <f t="shared" ref="H45:H57" si="5">F45*G45</f>
        <v>0</v>
      </c>
      <c r="I45" s="438"/>
      <c r="J45" s="438"/>
      <c r="K45" s="438"/>
      <c r="L45" s="438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329">
        <f t="shared" si="5"/>
        <v>0</v>
      </c>
      <c r="I46" s="438"/>
      <c r="J46" s="438"/>
      <c r="K46" s="438"/>
      <c r="L46" s="438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329">
        <f t="shared" si="5"/>
        <v>0</v>
      </c>
      <c r="I47" s="438"/>
      <c r="J47" s="438"/>
      <c r="K47" s="438"/>
      <c r="L47" s="438"/>
      <c r="M47" s="229">
        <f t="shared" si="1"/>
        <v>0</v>
      </c>
      <c r="N47" s="37"/>
      <c r="O47" s="40"/>
      <c r="P47" s="158"/>
      <c r="Q47" s="122"/>
      <c r="R47" s="175"/>
    </row>
    <row r="48" spans="2:18" x14ac:dyDescent="0.2">
      <c r="B48" s="549"/>
      <c r="C48" s="550"/>
      <c r="D48" s="306"/>
      <c r="E48" s="245"/>
      <c r="F48" s="307"/>
      <c r="G48" s="307"/>
      <c r="H48" s="329">
        <f t="shared" si="5"/>
        <v>0</v>
      </c>
      <c r="I48" s="438"/>
      <c r="J48" s="438"/>
      <c r="K48" s="438"/>
      <c r="L48" s="438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329">
        <f t="shared" si="5"/>
        <v>0</v>
      </c>
      <c r="I49" s="438"/>
      <c r="J49" s="438"/>
      <c r="K49" s="438"/>
      <c r="L49" s="438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329">
        <f t="shared" si="5"/>
        <v>0</v>
      </c>
      <c r="I50" s="438"/>
      <c r="J50" s="438"/>
      <c r="K50" s="438"/>
      <c r="L50" s="438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329">
        <f t="shared" si="5"/>
        <v>0</v>
      </c>
      <c r="I51" s="438"/>
      <c r="J51" s="438"/>
      <c r="K51" s="438"/>
      <c r="L51" s="438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329">
        <f t="shared" si="5"/>
        <v>0</v>
      </c>
      <c r="I52" s="438"/>
      <c r="J52" s="438"/>
      <c r="K52" s="438"/>
      <c r="L52" s="438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329">
        <f>F53*G53</f>
        <v>0</v>
      </c>
      <c r="I53" s="438"/>
      <c r="J53" s="438"/>
      <c r="K53" s="438"/>
      <c r="L53" s="438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329">
        <f>F54*G54</f>
        <v>0</v>
      </c>
      <c r="I54" s="438"/>
      <c r="J54" s="438"/>
      <c r="K54" s="438"/>
      <c r="L54" s="438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329">
        <f t="shared" si="5"/>
        <v>0</v>
      </c>
      <c r="I55" s="438"/>
      <c r="J55" s="438"/>
      <c r="K55" s="438"/>
      <c r="L55" s="438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329">
        <f t="shared" si="5"/>
        <v>0</v>
      </c>
      <c r="I56" s="438"/>
      <c r="J56" s="438"/>
      <c r="K56" s="438"/>
      <c r="L56" s="438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329">
        <f t="shared" si="5"/>
        <v>0</v>
      </c>
      <c r="I57" s="438"/>
      <c r="J57" s="438"/>
      <c r="K57" s="438"/>
      <c r="L57" s="438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329">
        <f t="shared" si="0"/>
        <v>0</v>
      </c>
      <c r="I58" s="438"/>
      <c r="J58" s="438"/>
      <c r="K58" s="438"/>
      <c r="L58" s="438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329">
        <f t="shared" si="0"/>
        <v>0</v>
      </c>
      <c r="I59" s="438"/>
      <c r="J59" s="438"/>
      <c r="K59" s="438"/>
      <c r="L59" s="438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329">
        <f t="shared" si="0"/>
        <v>0</v>
      </c>
      <c r="I60" s="438"/>
      <c r="J60" s="438"/>
      <c r="K60" s="438"/>
      <c r="L60" s="438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329">
        <f t="shared" si="0"/>
        <v>0</v>
      </c>
      <c r="I61" s="438"/>
      <c r="J61" s="438"/>
      <c r="K61" s="438"/>
      <c r="L61" s="438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329">
        <f t="shared" si="0"/>
        <v>0</v>
      </c>
      <c r="I62" s="438"/>
      <c r="J62" s="438"/>
      <c r="K62" s="438"/>
      <c r="L62" s="438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329">
        <f t="shared" si="0"/>
        <v>0</v>
      </c>
      <c r="I63" s="438"/>
      <c r="J63" s="438"/>
      <c r="K63" s="438"/>
      <c r="L63" s="438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329">
        <f t="shared" si="0"/>
        <v>0</v>
      </c>
      <c r="I64" s="438"/>
      <c r="J64" s="438"/>
      <c r="K64" s="438"/>
      <c r="L64" s="438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51">
        <f t="shared" si="0"/>
        <v>0</v>
      </c>
      <c r="I65" s="379"/>
      <c r="J65" s="379"/>
      <c r="K65" s="379"/>
      <c r="L65" s="380"/>
      <c r="M65" s="283">
        <f t="shared" si="1"/>
        <v>0</v>
      </c>
      <c r="N65" s="559">
        <f>SUM(H44:H65)</f>
        <v>0</v>
      </c>
      <c r="O65" s="574"/>
      <c r="P65" s="159"/>
      <c r="Q65" s="121"/>
      <c r="R65" s="175"/>
    </row>
    <row r="66" spans="2:18" ht="15.6" customHeight="1" x14ac:dyDescent="0.2">
      <c r="B66" s="553" t="s">
        <v>6</v>
      </c>
      <c r="C66" s="554"/>
      <c r="D66" s="316"/>
      <c r="E66" s="317"/>
      <c r="F66" s="318"/>
      <c r="G66" s="318"/>
      <c r="H66" s="253">
        <f t="shared" si="0"/>
        <v>0</v>
      </c>
      <c r="I66" s="440"/>
      <c r="J66" s="440"/>
      <c r="K66" s="440"/>
      <c r="L66" s="440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178">
        <f t="shared" si="0"/>
        <v>0</v>
      </c>
      <c r="I67" s="438"/>
      <c r="J67" s="438"/>
      <c r="K67" s="438"/>
      <c r="L67" s="438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178">
        <f>F68*G68</f>
        <v>0</v>
      </c>
      <c r="I68" s="438"/>
      <c r="J68" s="438"/>
      <c r="K68" s="438"/>
      <c r="L68" s="438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178">
        <f>F69*G69</f>
        <v>0</v>
      </c>
      <c r="I69" s="438"/>
      <c r="J69" s="438"/>
      <c r="K69" s="438"/>
      <c r="L69" s="438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178">
        <f t="shared" si="0"/>
        <v>0</v>
      </c>
      <c r="I70" s="438"/>
      <c r="J70" s="438"/>
      <c r="K70" s="438"/>
      <c r="L70" s="438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51">
        <f t="shared" si="0"/>
        <v>0</v>
      </c>
      <c r="I71" s="379"/>
      <c r="J71" s="379"/>
      <c r="K71" s="379"/>
      <c r="L71" s="380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x14ac:dyDescent="0.2">
      <c r="B72" s="547" t="s">
        <v>7</v>
      </c>
      <c r="C72" s="548"/>
      <c r="D72" s="260"/>
      <c r="E72" s="320"/>
      <c r="F72" s="262"/>
      <c r="G72" s="321"/>
      <c r="H72" s="252">
        <f t="shared" si="0"/>
        <v>0</v>
      </c>
      <c r="I72" s="440"/>
      <c r="J72" s="440"/>
      <c r="K72" s="440"/>
      <c r="L72" s="440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241"/>
      <c r="E73" s="242"/>
      <c r="F73" s="305"/>
      <c r="G73" s="305"/>
      <c r="H73" s="178">
        <f t="shared" si="0"/>
        <v>0</v>
      </c>
      <c r="I73" s="438"/>
      <c r="J73" s="438"/>
      <c r="K73" s="438"/>
      <c r="L73" s="438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178">
        <f t="shared" si="0"/>
        <v>0</v>
      </c>
      <c r="I74" s="438"/>
      <c r="J74" s="438"/>
      <c r="K74" s="438"/>
      <c r="L74" s="438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178">
        <f>F75*G75</f>
        <v>0</v>
      </c>
      <c r="I75" s="438"/>
      <c r="J75" s="438"/>
      <c r="K75" s="438"/>
      <c r="L75" s="438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178">
        <f t="shared" si="0"/>
        <v>0</v>
      </c>
      <c r="I76" s="438"/>
      <c r="J76" s="438"/>
      <c r="K76" s="438"/>
      <c r="L76" s="438"/>
      <c r="M76" s="229">
        <f t="shared" ref="M76:M137" si="6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178">
        <f t="shared" si="0"/>
        <v>0</v>
      </c>
      <c r="I77" s="438"/>
      <c r="J77" s="438"/>
      <c r="K77" s="438"/>
      <c r="L77" s="438"/>
      <c r="M77" s="229">
        <f t="shared" si="6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178">
        <f t="shared" si="0"/>
        <v>0</v>
      </c>
      <c r="I78" s="438"/>
      <c r="J78" s="438"/>
      <c r="K78" s="438"/>
      <c r="L78" s="438"/>
      <c r="M78" s="229">
        <f t="shared" si="6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51">
        <f t="shared" si="0"/>
        <v>0</v>
      </c>
      <c r="I79" s="379"/>
      <c r="J79" s="379"/>
      <c r="K79" s="379"/>
      <c r="L79" s="380"/>
      <c r="M79" s="283">
        <f t="shared" si="6"/>
        <v>0</v>
      </c>
      <c r="N79" s="571">
        <f>SUM(H72:H79)</f>
        <v>0</v>
      </c>
      <c r="O79" s="574"/>
      <c r="P79" s="159"/>
      <c r="Q79" s="122"/>
      <c r="R79" s="175"/>
    </row>
    <row r="80" spans="2:18" x14ac:dyDescent="0.2">
      <c r="B80" s="547" t="s">
        <v>8</v>
      </c>
      <c r="C80" s="548"/>
      <c r="D80" s="268"/>
      <c r="E80" s="314"/>
      <c r="F80" s="315"/>
      <c r="G80" s="315"/>
      <c r="H80" s="253">
        <f t="shared" si="0"/>
        <v>0</v>
      </c>
      <c r="I80" s="440"/>
      <c r="J80" s="440"/>
      <c r="K80" s="440"/>
      <c r="L80" s="440"/>
      <c r="M80" s="229">
        <f t="shared" si="6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178">
        <f t="shared" si="0"/>
        <v>0</v>
      </c>
      <c r="I81" s="438"/>
      <c r="J81" s="438"/>
      <c r="K81" s="438"/>
      <c r="L81" s="438"/>
      <c r="M81" s="229">
        <f t="shared" si="6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178">
        <f t="shared" si="0"/>
        <v>0</v>
      </c>
      <c r="I82" s="438"/>
      <c r="J82" s="438"/>
      <c r="K82" s="438"/>
      <c r="L82" s="438"/>
      <c r="M82" s="229">
        <f t="shared" si="6"/>
        <v>0</v>
      </c>
      <c r="N82" s="37"/>
      <c r="O82" s="40"/>
      <c r="P82" s="158"/>
      <c r="Q82" s="122"/>
      <c r="R82" s="175"/>
    </row>
    <row r="83" spans="2:18" x14ac:dyDescent="0.2">
      <c r="B83" s="549"/>
      <c r="C83" s="550"/>
      <c r="D83" s="306"/>
      <c r="E83" s="245"/>
      <c r="F83" s="307"/>
      <c r="G83" s="307"/>
      <c r="H83" s="178">
        <f t="shared" si="0"/>
        <v>0</v>
      </c>
      <c r="I83" s="438"/>
      <c r="J83" s="438"/>
      <c r="K83" s="438"/>
      <c r="L83" s="438"/>
      <c r="M83" s="229">
        <f t="shared" si="6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178">
        <f t="shared" si="0"/>
        <v>0</v>
      </c>
      <c r="I84" s="438"/>
      <c r="J84" s="438"/>
      <c r="K84" s="438"/>
      <c r="L84" s="438"/>
      <c r="M84" s="229">
        <f t="shared" si="6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178">
        <f t="shared" si="0"/>
        <v>0</v>
      </c>
      <c r="I85" s="438"/>
      <c r="J85" s="438"/>
      <c r="K85" s="438"/>
      <c r="L85" s="438"/>
      <c r="M85" s="229">
        <f t="shared" si="6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178">
        <f t="shared" si="0"/>
        <v>0</v>
      </c>
      <c r="I86" s="438"/>
      <c r="J86" s="438"/>
      <c r="K86" s="438"/>
      <c r="L86" s="438"/>
      <c r="M86" s="229">
        <f t="shared" si="6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178">
        <f t="shared" si="0"/>
        <v>0</v>
      </c>
      <c r="I87" s="438"/>
      <c r="J87" s="438"/>
      <c r="K87" s="438"/>
      <c r="L87" s="438"/>
      <c r="M87" s="229">
        <f t="shared" si="6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178">
        <f t="shared" si="0"/>
        <v>0</v>
      </c>
      <c r="I88" s="438"/>
      <c r="J88" s="438"/>
      <c r="K88" s="438"/>
      <c r="L88" s="438"/>
      <c r="M88" s="229">
        <f t="shared" si="6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51">
        <f t="shared" si="0"/>
        <v>0</v>
      </c>
      <c r="I89" s="379"/>
      <c r="J89" s="379"/>
      <c r="K89" s="379"/>
      <c r="L89" s="380"/>
      <c r="M89" s="283">
        <f t="shared" si="6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268"/>
      <c r="E90" s="314"/>
      <c r="F90" s="315"/>
      <c r="G90" s="315"/>
      <c r="H90" s="253">
        <f t="shared" si="0"/>
        <v>0</v>
      </c>
      <c r="I90" s="440"/>
      <c r="J90" s="440"/>
      <c r="K90" s="440"/>
      <c r="L90" s="440"/>
      <c r="M90" s="229">
        <f t="shared" si="6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178">
        <f>F91*G91</f>
        <v>0</v>
      </c>
      <c r="I91" s="438"/>
      <c r="J91" s="438"/>
      <c r="K91" s="438"/>
      <c r="L91" s="438"/>
      <c r="M91" s="229">
        <f t="shared" si="6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178">
        <f>F92*G92</f>
        <v>0</v>
      </c>
      <c r="I92" s="438"/>
      <c r="J92" s="438"/>
      <c r="K92" s="438"/>
      <c r="L92" s="438"/>
      <c r="M92" s="229">
        <f t="shared" si="6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178">
        <f>F93*G93</f>
        <v>0</v>
      </c>
      <c r="I93" s="438"/>
      <c r="J93" s="438"/>
      <c r="K93" s="438"/>
      <c r="L93" s="438"/>
      <c r="M93" s="229">
        <f t="shared" si="6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178">
        <f t="shared" si="0"/>
        <v>0</v>
      </c>
      <c r="I94" s="438"/>
      <c r="J94" s="438"/>
      <c r="K94" s="438"/>
      <c r="L94" s="438"/>
      <c r="M94" s="229">
        <f t="shared" si="6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178">
        <f t="shared" si="0"/>
        <v>0</v>
      </c>
      <c r="I95" s="438"/>
      <c r="J95" s="438"/>
      <c r="K95" s="438"/>
      <c r="L95" s="438"/>
      <c r="M95" s="229">
        <f t="shared" si="6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178">
        <f t="shared" si="0"/>
        <v>0</v>
      </c>
      <c r="I96" s="438"/>
      <c r="J96" s="438"/>
      <c r="K96" s="438"/>
      <c r="L96" s="438"/>
      <c r="M96" s="229">
        <f t="shared" si="6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254">
        <f t="shared" si="0"/>
        <v>0</v>
      </c>
      <c r="I97" s="379"/>
      <c r="J97" s="379"/>
      <c r="K97" s="379"/>
      <c r="L97" s="380"/>
      <c r="M97" s="283">
        <f t="shared" si="6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268"/>
      <c r="E98" s="314"/>
      <c r="F98" s="315"/>
      <c r="G98" s="315"/>
      <c r="H98" s="253">
        <f t="shared" si="0"/>
        <v>0</v>
      </c>
      <c r="I98" s="440"/>
      <c r="J98" s="440"/>
      <c r="K98" s="440"/>
      <c r="L98" s="440"/>
      <c r="M98" s="229">
        <f t="shared" si="6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178">
        <f t="shared" si="0"/>
        <v>0</v>
      </c>
      <c r="I99" s="438"/>
      <c r="J99" s="438"/>
      <c r="K99" s="438"/>
      <c r="L99" s="438"/>
      <c r="M99" s="229">
        <f t="shared" si="6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178">
        <f>F100*G100</f>
        <v>0</v>
      </c>
      <c r="I100" s="438"/>
      <c r="J100" s="438"/>
      <c r="K100" s="438"/>
      <c r="L100" s="438"/>
      <c r="M100" s="229">
        <f t="shared" si="6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178">
        <f>F101*G101</f>
        <v>0</v>
      </c>
      <c r="I101" s="438"/>
      <c r="J101" s="438"/>
      <c r="K101" s="438"/>
      <c r="L101" s="438"/>
      <c r="M101" s="229">
        <f t="shared" si="6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178">
        <f>F102*G102</f>
        <v>0</v>
      </c>
      <c r="I102" s="438"/>
      <c r="J102" s="438"/>
      <c r="K102" s="438"/>
      <c r="L102" s="438"/>
      <c r="M102" s="229">
        <f t="shared" si="6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178">
        <f>F103*G103</f>
        <v>0</v>
      </c>
      <c r="I103" s="438"/>
      <c r="J103" s="438"/>
      <c r="K103" s="438"/>
      <c r="L103" s="438"/>
      <c r="M103" s="229">
        <f t="shared" si="6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178">
        <f t="shared" si="0"/>
        <v>0</v>
      </c>
      <c r="I104" s="438"/>
      <c r="J104" s="438"/>
      <c r="K104" s="438"/>
      <c r="L104" s="438"/>
      <c r="M104" s="229">
        <f t="shared" si="6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254">
        <f t="shared" si="0"/>
        <v>0</v>
      </c>
      <c r="I105" s="379"/>
      <c r="J105" s="379"/>
      <c r="K105" s="379"/>
      <c r="L105" s="380"/>
      <c r="M105" s="283">
        <f t="shared" si="6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253">
        <f t="shared" si="0"/>
        <v>0</v>
      </c>
      <c r="I106" s="440"/>
      <c r="J106" s="440"/>
      <c r="K106" s="440"/>
      <c r="L106" s="440"/>
      <c r="M106" s="229">
        <f t="shared" si="6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178">
        <f t="shared" si="0"/>
        <v>0</v>
      </c>
      <c r="I107" s="438"/>
      <c r="J107" s="438"/>
      <c r="K107" s="438"/>
      <c r="L107" s="438"/>
      <c r="M107" s="229">
        <f t="shared" si="6"/>
        <v>0</v>
      </c>
      <c r="N107" s="37"/>
      <c r="O107" s="40"/>
      <c r="P107" s="158"/>
      <c r="Q107" s="121"/>
      <c r="R107" s="175"/>
    </row>
    <row r="108" spans="2:18" x14ac:dyDescent="0.2">
      <c r="B108" s="555"/>
      <c r="C108" s="556"/>
      <c r="D108" s="306"/>
      <c r="E108" s="245"/>
      <c r="F108" s="307"/>
      <c r="G108" s="307"/>
      <c r="H108" s="178">
        <f>F108*G108</f>
        <v>0</v>
      </c>
      <c r="I108" s="438"/>
      <c r="J108" s="438"/>
      <c r="K108" s="438"/>
      <c r="L108" s="438"/>
      <c r="M108" s="229">
        <f t="shared" si="6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178">
        <f t="shared" si="0"/>
        <v>0</v>
      </c>
      <c r="I109" s="438"/>
      <c r="J109" s="438"/>
      <c r="K109" s="438"/>
      <c r="L109" s="438"/>
      <c r="M109" s="229">
        <f t="shared" si="6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254">
        <f t="shared" si="0"/>
        <v>0</v>
      </c>
      <c r="I110" s="379"/>
      <c r="J110" s="379"/>
      <c r="K110" s="379"/>
      <c r="L110" s="380"/>
      <c r="M110" s="283">
        <f t="shared" si="6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253">
        <f t="shared" si="0"/>
        <v>0</v>
      </c>
      <c r="I111" s="440"/>
      <c r="J111" s="440"/>
      <c r="K111" s="440"/>
      <c r="L111" s="440"/>
      <c r="M111" s="229">
        <f t="shared" si="6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178">
        <f t="shared" si="0"/>
        <v>0</v>
      </c>
      <c r="I112" s="438"/>
      <c r="J112" s="438"/>
      <c r="K112" s="438"/>
      <c r="L112" s="438"/>
      <c r="M112" s="229">
        <f t="shared" si="6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178">
        <f t="shared" si="0"/>
        <v>0</v>
      </c>
      <c r="I113" s="438"/>
      <c r="J113" s="438"/>
      <c r="K113" s="438"/>
      <c r="L113" s="438"/>
      <c r="M113" s="229">
        <f t="shared" si="6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178">
        <f t="shared" si="0"/>
        <v>0</v>
      </c>
      <c r="I114" s="438"/>
      <c r="J114" s="438"/>
      <c r="K114" s="438"/>
      <c r="L114" s="438"/>
      <c r="M114" s="229">
        <f t="shared" si="6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178">
        <f>F115*G115</f>
        <v>0</v>
      </c>
      <c r="I115" s="438"/>
      <c r="J115" s="438"/>
      <c r="K115" s="438"/>
      <c r="L115" s="438"/>
      <c r="M115" s="229">
        <f t="shared" si="6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178">
        <f>F116*G116</f>
        <v>0</v>
      </c>
      <c r="I116" s="438"/>
      <c r="J116" s="438"/>
      <c r="K116" s="438"/>
      <c r="L116" s="438"/>
      <c r="M116" s="229">
        <f t="shared" si="6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178">
        <f>F117*G117</f>
        <v>0</v>
      </c>
      <c r="I117" s="438"/>
      <c r="J117" s="438"/>
      <c r="K117" s="438"/>
      <c r="L117" s="438"/>
      <c r="M117" s="229">
        <f t="shared" si="6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178">
        <f t="shared" si="0"/>
        <v>0</v>
      </c>
      <c r="I118" s="438"/>
      <c r="J118" s="438"/>
      <c r="K118" s="438"/>
      <c r="L118" s="438"/>
      <c r="M118" s="229">
        <f t="shared" si="6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254">
        <f t="shared" si="0"/>
        <v>0</v>
      </c>
      <c r="I119" s="379"/>
      <c r="J119" s="379"/>
      <c r="K119" s="379"/>
      <c r="L119" s="380"/>
      <c r="M119" s="283">
        <f t="shared" si="6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268"/>
      <c r="E120" s="314"/>
      <c r="F120" s="315"/>
      <c r="G120" s="315"/>
      <c r="H120" s="253">
        <f t="shared" si="0"/>
        <v>0</v>
      </c>
      <c r="I120" s="440"/>
      <c r="J120" s="440"/>
      <c r="K120" s="440"/>
      <c r="L120" s="440"/>
      <c r="M120" s="229">
        <f t="shared" si="6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178">
        <f t="shared" si="0"/>
        <v>0</v>
      </c>
      <c r="I121" s="438"/>
      <c r="J121" s="438"/>
      <c r="K121" s="438"/>
      <c r="L121" s="438"/>
      <c r="M121" s="229">
        <f t="shared" si="6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254">
        <f t="shared" si="0"/>
        <v>0</v>
      </c>
      <c r="I122" s="379"/>
      <c r="J122" s="379"/>
      <c r="K122" s="379"/>
      <c r="L122" s="380"/>
      <c r="M122" s="283">
        <f t="shared" si="6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22"/>
      <c r="E123" s="423"/>
      <c r="F123" s="415"/>
      <c r="G123" s="424"/>
      <c r="H123" s="253">
        <f t="shared" si="0"/>
        <v>0</v>
      </c>
      <c r="I123" s="227"/>
      <c r="J123" s="227"/>
      <c r="K123" s="227"/>
      <c r="L123" s="227"/>
      <c r="M123" s="229">
        <f t="shared" si="6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>F124*G124</f>
        <v>0</v>
      </c>
      <c r="I124" s="425"/>
      <c r="J124" s="425"/>
      <c r="K124" s="425"/>
      <c r="L124" s="425"/>
      <c r="M124" s="229">
        <f t="shared" si="6"/>
        <v>0</v>
      </c>
      <c r="N124" s="23"/>
      <c r="O124" s="24"/>
      <c r="P124" s="159"/>
      <c r="Q124" s="121"/>
      <c r="R124" s="175"/>
    </row>
    <row r="125" spans="2:18" ht="14.25" customHeight="1" thickBot="1" x14ac:dyDescent="0.25">
      <c r="B125" s="543"/>
      <c r="C125" s="544"/>
      <c r="D125" s="416"/>
      <c r="E125" s="417"/>
      <c r="F125" s="418"/>
      <c r="G125" s="418"/>
      <c r="H125" s="254">
        <f>F125*G125</f>
        <v>0</v>
      </c>
      <c r="I125" s="426"/>
      <c r="J125" s="426"/>
      <c r="K125" s="426"/>
      <c r="L125" s="427"/>
      <c r="M125" s="283">
        <f t="shared" si="6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383"/>
      <c r="J126" s="383"/>
      <c r="K126" s="383"/>
      <c r="L126" s="383"/>
      <c r="M126" s="226">
        <f t="shared" si="6"/>
        <v>0</v>
      </c>
      <c r="N126" s="37"/>
      <c r="O126" s="40"/>
      <c r="P126" s="158"/>
      <c r="Q126" s="121"/>
      <c r="R126" s="175"/>
    </row>
    <row r="127" spans="2:18" ht="13.5" thickBot="1" x14ac:dyDescent="0.25">
      <c r="B127" s="280" t="s">
        <v>22</v>
      </c>
      <c r="C127" s="275"/>
      <c r="D127" s="299"/>
      <c r="E127" s="300"/>
      <c r="F127" s="301"/>
      <c r="G127" s="302"/>
      <c r="H127" s="285">
        <f>SUM(H11:H125)</f>
        <v>0</v>
      </c>
      <c r="I127" s="385">
        <f>SUM(I11:I125)</f>
        <v>0</v>
      </c>
      <c r="J127" s="385">
        <f>SUM(J11:J125)</f>
        <v>0</v>
      </c>
      <c r="K127" s="385">
        <f>SUM(K11:K125)</f>
        <v>0</v>
      </c>
      <c r="L127" s="385">
        <f>SUM(L11:L125)</f>
        <v>0</v>
      </c>
      <c r="M127" s="279">
        <f t="shared" si="6"/>
        <v>0</v>
      </c>
      <c r="N127" s="545">
        <f>SUM(O43+N65+N71+N79+N89+N97+N105+N110+N119+N122+N125)</f>
        <v>0</v>
      </c>
      <c r="O127" s="575"/>
      <c r="P127" s="159"/>
      <c r="Q127" s="121"/>
      <c r="R127" s="175"/>
    </row>
    <row r="128" spans="2:18" x14ac:dyDescent="0.2">
      <c r="F128" s="38"/>
      <c r="H128" s="36"/>
      <c r="M128" s="330"/>
      <c r="N128" s="37"/>
      <c r="O128" s="158"/>
      <c r="Q128" s="165"/>
    </row>
    <row r="129" spans="2:18" x14ac:dyDescent="0.2">
      <c r="F129" s="38"/>
      <c r="H129" s="36"/>
      <c r="M129" s="330"/>
      <c r="N129" s="37"/>
      <c r="O129" s="158"/>
      <c r="Q129" s="165"/>
    </row>
    <row r="130" spans="2:18" ht="13.5" thickBot="1" x14ac:dyDescent="0.25">
      <c r="B130" s="9"/>
      <c r="F130" s="38"/>
      <c r="H130" s="36"/>
      <c r="M130" s="330"/>
      <c r="N130" s="37"/>
      <c r="O130" s="158"/>
      <c r="Q130" s="165"/>
    </row>
    <row r="131" spans="2:18" ht="31.5" customHeight="1" thickBot="1" x14ac:dyDescent="0.25">
      <c r="B131" s="394" t="s">
        <v>95</v>
      </c>
      <c r="C131" s="395"/>
      <c r="D131" s="396"/>
      <c r="E131" s="397"/>
      <c r="F131" s="398"/>
      <c r="G131" s="398"/>
      <c r="H131" s="399"/>
      <c r="I131" s="400"/>
      <c r="J131" s="400"/>
      <c r="K131" s="400"/>
      <c r="L131" s="400"/>
      <c r="M131" s="399"/>
      <c r="N131" s="399"/>
      <c r="O131" s="401"/>
      <c r="Q131" s="165"/>
    </row>
    <row r="132" spans="2:18" x14ac:dyDescent="0.2">
      <c r="B132" s="9"/>
      <c r="F132" s="38"/>
      <c r="H132" s="36"/>
      <c r="M132" s="330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382" t="s">
        <v>202</v>
      </c>
      <c r="J133" s="382" t="s">
        <v>203</v>
      </c>
      <c r="K133" s="382" t="s">
        <v>204</v>
      </c>
      <c r="L133" s="382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2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4"/>
      <c r="E134" s="242"/>
      <c r="F134" s="305"/>
      <c r="G134" s="305"/>
      <c r="H134" s="25">
        <f t="shared" ref="H134:H160" si="7">F134*G134</f>
        <v>0</v>
      </c>
      <c r="I134" s="441"/>
      <c r="J134" s="441"/>
      <c r="K134" s="441"/>
      <c r="L134" s="441"/>
      <c r="M134" s="229">
        <f t="shared" si="6"/>
        <v>0</v>
      </c>
      <c r="N134" s="178">
        <f>H134</f>
        <v>0</v>
      </c>
      <c r="O134" s="40"/>
      <c r="Q134" s="121"/>
      <c r="R134" s="175"/>
    </row>
    <row r="135" spans="2:18" ht="12" customHeight="1" x14ac:dyDescent="0.2">
      <c r="B135" s="565"/>
      <c r="C135" s="297" t="str">
        <f>'Memoria Aporte FIA al Ejecutor'!C8</f>
        <v>Coordinador Alterno: indicar nombre aquí</v>
      </c>
      <c r="D135" s="304"/>
      <c r="E135" s="242"/>
      <c r="F135" s="305"/>
      <c r="G135" s="305"/>
      <c r="H135" s="25">
        <f t="shared" si="7"/>
        <v>0</v>
      </c>
      <c r="I135" s="441"/>
      <c r="J135" s="441"/>
      <c r="K135" s="441"/>
      <c r="L135" s="441"/>
      <c r="M135" s="229">
        <f t="shared" si="6"/>
        <v>0</v>
      </c>
      <c r="N135" s="178">
        <f t="shared" ref="N135:N140" si="8">H135</f>
        <v>0</v>
      </c>
      <c r="O135" s="40"/>
      <c r="Q135" s="121"/>
      <c r="R135" s="175"/>
    </row>
    <row r="136" spans="2:18" ht="12" customHeight="1" x14ac:dyDescent="0.2">
      <c r="B136" s="565"/>
      <c r="C136" s="297" t="str">
        <f>'Memoria Aporte FIA al Ejecutor'!C9</f>
        <v>Equipo Técnico 1: indicar nombre aquí</v>
      </c>
      <c r="D136" s="304"/>
      <c r="E136" s="242"/>
      <c r="F136" s="305"/>
      <c r="G136" s="305"/>
      <c r="H136" s="25">
        <f t="shared" si="7"/>
        <v>0</v>
      </c>
      <c r="I136" s="441"/>
      <c r="J136" s="441"/>
      <c r="K136" s="441"/>
      <c r="L136" s="441"/>
      <c r="M136" s="229">
        <f t="shared" si="6"/>
        <v>0</v>
      </c>
      <c r="N136" s="178">
        <f t="shared" si="8"/>
        <v>0</v>
      </c>
      <c r="O136" s="40"/>
      <c r="Q136" s="173"/>
      <c r="R136" s="175"/>
    </row>
    <row r="137" spans="2:18" ht="12" customHeight="1" x14ac:dyDescent="0.2">
      <c r="B137" s="565"/>
      <c r="C137" s="297" t="str">
        <f>'Memoria Aporte FIA al Ejecutor'!C10</f>
        <v>Equipo Técnico 2: indicar nombre aquí</v>
      </c>
      <c r="D137" s="304"/>
      <c r="E137" s="242"/>
      <c r="F137" s="305"/>
      <c r="G137" s="305"/>
      <c r="H137" s="25">
        <f t="shared" si="7"/>
        <v>0</v>
      </c>
      <c r="I137" s="441"/>
      <c r="J137" s="441"/>
      <c r="K137" s="441"/>
      <c r="L137" s="441"/>
      <c r="M137" s="229">
        <f t="shared" si="6"/>
        <v>0</v>
      </c>
      <c r="N137" s="178">
        <f t="shared" si="8"/>
        <v>0</v>
      </c>
      <c r="O137" s="40"/>
      <c r="Q137" s="121"/>
      <c r="R137" s="175"/>
    </row>
    <row r="138" spans="2:18" ht="12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7"/>
        <v>0</v>
      </c>
      <c r="I138" s="441"/>
      <c r="J138" s="441"/>
      <c r="K138" s="441"/>
      <c r="L138" s="441"/>
      <c r="M138" s="229">
        <f t="shared" ref="M138:M201" si="9">+SUM(I138:L138)</f>
        <v>0</v>
      </c>
      <c r="N138" s="178">
        <f t="shared" si="8"/>
        <v>0</v>
      </c>
      <c r="O138" s="40"/>
      <c r="Q138" s="121"/>
      <c r="R138" s="175"/>
    </row>
    <row r="139" spans="2:18" ht="12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7"/>
        <v>0</v>
      </c>
      <c r="I139" s="438"/>
      <c r="J139" s="438"/>
      <c r="K139" s="438"/>
      <c r="L139" s="438"/>
      <c r="M139" s="229">
        <f t="shared" si="9"/>
        <v>0</v>
      </c>
      <c r="N139" s="178">
        <f t="shared" si="8"/>
        <v>0</v>
      </c>
      <c r="O139" s="40"/>
      <c r="Q139" s="121"/>
      <c r="R139" s="175"/>
    </row>
    <row r="140" spans="2:18" ht="12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7"/>
        <v>0</v>
      </c>
      <c r="I140" s="438"/>
      <c r="J140" s="438"/>
      <c r="K140" s="438"/>
      <c r="L140" s="438"/>
      <c r="M140" s="229">
        <f t="shared" si="9"/>
        <v>0</v>
      </c>
      <c r="N140" s="178">
        <f t="shared" si="8"/>
        <v>0</v>
      </c>
      <c r="O140" s="40"/>
      <c r="Q140" s="121"/>
      <c r="R140" s="175"/>
    </row>
    <row r="141" spans="2:18" ht="12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7"/>
        <v>0</v>
      </c>
      <c r="I141" s="438"/>
      <c r="J141" s="438"/>
      <c r="K141" s="438"/>
      <c r="L141" s="438"/>
      <c r="M141" s="229">
        <f t="shared" si="9"/>
        <v>0</v>
      </c>
      <c r="N141" s="178">
        <f>H141</f>
        <v>0</v>
      </c>
      <c r="O141" s="40"/>
      <c r="Q141" s="121"/>
      <c r="R141" s="175"/>
    </row>
    <row r="142" spans="2:18" ht="12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7"/>
        <v>0</v>
      </c>
      <c r="I142" s="438"/>
      <c r="J142" s="438"/>
      <c r="K142" s="438"/>
      <c r="L142" s="438"/>
      <c r="M142" s="229">
        <f t="shared" si="9"/>
        <v>0</v>
      </c>
      <c r="N142" s="178">
        <f>H142</f>
        <v>0</v>
      </c>
      <c r="O142" s="40"/>
      <c r="Q142" s="121"/>
      <c r="R142" s="175"/>
    </row>
    <row r="143" spans="2:18" ht="12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7"/>
        <v>0</v>
      </c>
      <c r="I143" s="438"/>
      <c r="J143" s="438"/>
      <c r="K143" s="438"/>
      <c r="L143" s="438"/>
      <c r="M143" s="229">
        <f t="shared" si="9"/>
        <v>0</v>
      </c>
      <c r="N143" s="178">
        <f>H143</f>
        <v>0</v>
      </c>
      <c r="O143" s="40"/>
      <c r="Q143" s="121"/>
      <c r="R143" s="175"/>
    </row>
    <row r="144" spans="2:18" ht="12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7"/>
        <v>0</v>
      </c>
      <c r="I144" s="438"/>
      <c r="J144" s="438"/>
      <c r="K144" s="438"/>
      <c r="L144" s="438"/>
      <c r="M144" s="229">
        <f t="shared" si="9"/>
        <v>0</v>
      </c>
      <c r="N144" s="178">
        <f>H144</f>
        <v>0</v>
      </c>
      <c r="O144" s="40"/>
      <c r="Q144" s="121"/>
      <c r="R144" s="175"/>
    </row>
    <row r="145" spans="2:18" ht="12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ref="H145:H154" si="10">F145*G145</f>
        <v>0</v>
      </c>
      <c r="I145" s="438"/>
      <c r="J145" s="438"/>
      <c r="K145" s="438"/>
      <c r="L145" s="438"/>
      <c r="M145" s="229">
        <f t="shared" si="9"/>
        <v>0</v>
      </c>
      <c r="N145" s="178">
        <f t="shared" ref="N145:N154" si="11">H145</f>
        <v>0</v>
      </c>
      <c r="O145" s="40"/>
      <c r="Q145" s="121"/>
      <c r="R145" s="175"/>
    </row>
    <row r="146" spans="2:18" ht="12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10"/>
        <v>0</v>
      </c>
      <c r="I146" s="438"/>
      <c r="J146" s="438"/>
      <c r="K146" s="438"/>
      <c r="L146" s="438"/>
      <c r="M146" s="229">
        <f t="shared" si="9"/>
        <v>0</v>
      </c>
      <c r="N146" s="178">
        <f t="shared" si="11"/>
        <v>0</v>
      </c>
      <c r="O146" s="40"/>
      <c r="Q146" s="121"/>
      <c r="R146" s="175"/>
    </row>
    <row r="147" spans="2:18" ht="12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10"/>
        <v>0</v>
      </c>
      <c r="I147" s="438"/>
      <c r="J147" s="438"/>
      <c r="K147" s="438"/>
      <c r="L147" s="438"/>
      <c r="M147" s="229">
        <f t="shared" si="9"/>
        <v>0</v>
      </c>
      <c r="N147" s="178">
        <f t="shared" si="11"/>
        <v>0</v>
      </c>
      <c r="O147" s="40"/>
      <c r="Q147" s="121"/>
      <c r="R147" s="175"/>
    </row>
    <row r="148" spans="2:18" ht="12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10"/>
        <v>0</v>
      </c>
      <c r="I148" s="438"/>
      <c r="J148" s="438"/>
      <c r="K148" s="438"/>
      <c r="L148" s="438"/>
      <c r="M148" s="229">
        <f t="shared" si="9"/>
        <v>0</v>
      </c>
      <c r="N148" s="178">
        <f t="shared" si="11"/>
        <v>0</v>
      </c>
      <c r="O148" s="40"/>
      <c r="Q148" s="121"/>
      <c r="R148" s="175"/>
    </row>
    <row r="149" spans="2:18" ht="12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10"/>
        <v>0</v>
      </c>
      <c r="I149" s="438"/>
      <c r="J149" s="438"/>
      <c r="K149" s="438"/>
      <c r="L149" s="438"/>
      <c r="M149" s="229">
        <f t="shared" si="9"/>
        <v>0</v>
      </c>
      <c r="N149" s="178">
        <f t="shared" si="11"/>
        <v>0</v>
      </c>
      <c r="O149" s="40"/>
      <c r="Q149" s="121"/>
      <c r="R149" s="175"/>
    </row>
    <row r="150" spans="2:18" ht="12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10"/>
        <v>0</v>
      </c>
      <c r="I150" s="438"/>
      <c r="J150" s="438"/>
      <c r="K150" s="438"/>
      <c r="L150" s="438"/>
      <c r="M150" s="229">
        <f t="shared" si="9"/>
        <v>0</v>
      </c>
      <c r="N150" s="178">
        <f t="shared" si="11"/>
        <v>0</v>
      </c>
      <c r="O150" s="40"/>
      <c r="Q150" s="121"/>
      <c r="R150" s="175"/>
    </row>
    <row r="151" spans="2:18" ht="12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10"/>
        <v>0</v>
      </c>
      <c r="I151" s="438"/>
      <c r="J151" s="438"/>
      <c r="K151" s="438"/>
      <c r="L151" s="438"/>
      <c r="M151" s="229">
        <f t="shared" si="9"/>
        <v>0</v>
      </c>
      <c r="N151" s="178">
        <f t="shared" si="11"/>
        <v>0</v>
      </c>
      <c r="O151" s="40"/>
      <c r="Q151" s="121"/>
      <c r="R151" s="175"/>
    </row>
    <row r="152" spans="2:18" ht="12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10"/>
        <v>0</v>
      </c>
      <c r="I152" s="438"/>
      <c r="J152" s="438"/>
      <c r="K152" s="438"/>
      <c r="L152" s="438"/>
      <c r="M152" s="229">
        <f t="shared" si="9"/>
        <v>0</v>
      </c>
      <c r="N152" s="178">
        <f t="shared" si="11"/>
        <v>0</v>
      </c>
      <c r="O152" s="40"/>
      <c r="Q152" s="121"/>
      <c r="R152" s="175"/>
    </row>
    <row r="153" spans="2:18" ht="12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10"/>
        <v>0</v>
      </c>
      <c r="I153" s="438"/>
      <c r="J153" s="438"/>
      <c r="K153" s="438"/>
      <c r="L153" s="438"/>
      <c r="M153" s="229">
        <f t="shared" si="9"/>
        <v>0</v>
      </c>
      <c r="N153" s="178">
        <f t="shared" si="11"/>
        <v>0</v>
      </c>
      <c r="O153" s="40"/>
      <c r="Q153" s="121"/>
      <c r="R153" s="175"/>
    </row>
    <row r="154" spans="2:18" ht="12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10"/>
        <v>0</v>
      </c>
      <c r="I154" s="438"/>
      <c r="J154" s="438"/>
      <c r="K154" s="438"/>
      <c r="L154" s="438"/>
      <c r="M154" s="229">
        <f t="shared" si="9"/>
        <v>0</v>
      </c>
      <c r="N154" s="178">
        <f t="shared" si="11"/>
        <v>0</v>
      </c>
      <c r="O154" s="40"/>
      <c r="Q154" s="121"/>
      <c r="R154" s="175"/>
    </row>
    <row r="155" spans="2:18" ht="12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7"/>
        <v>0</v>
      </c>
      <c r="I155" s="438"/>
      <c r="J155" s="438"/>
      <c r="K155" s="438"/>
      <c r="L155" s="438"/>
      <c r="M155" s="229">
        <f t="shared" si="9"/>
        <v>0</v>
      </c>
      <c r="N155" s="178">
        <f>H155</f>
        <v>0</v>
      </c>
      <c r="O155" s="40"/>
      <c r="Q155" s="121"/>
      <c r="R155" s="175"/>
    </row>
    <row r="156" spans="2:18" ht="12" customHeight="1" x14ac:dyDescent="0.2">
      <c r="B156" s="565"/>
      <c r="C156" s="303" t="s">
        <v>69</v>
      </c>
      <c r="D156" s="306"/>
      <c r="E156" s="245"/>
      <c r="F156" s="307"/>
      <c r="G156" s="307"/>
      <c r="H156" s="25">
        <f>F156*G156</f>
        <v>0</v>
      </c>
      <c r="I156" s="438"/>
      <c r="J156" s="438"/>
      <c r="K156" s="438"/>
      <c r="L156" s="438"/>
      <c r="M156" s="229">
        <f t="shared" si="9"/>
        <v>0</v>
      </c>
      <c r="N156" s="178">
        <f>H156</f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7"/>
        <v>0</v>
      </c>
      <c r="I157" s="438"/>
      <c r="J157" s="438"/>
      <c r="K157" s="438"/>
      <c r="L157" s="438"/>
      <c r="M157" s="229">
        <f t="shared" si="9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>F158*G158</f>
        <v>0</v>
      </c>
      <c r="I158" s="438"/>
      <c r="J158" s="438"/>
      <c r="K158" s="438"/>
      <c r="L158" s="438"/>
      <c r="M158" s="229">
        <f t="shared" si="9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>F159*G159</f>
        <v>0</v>
      </c>
      <c r="I159" s="438"/>
      <c r="J159" s="438"/>
      <c r="K159" s="438"/>
      <c r="L159" s="438"/>
      <c r="M159" s="229">
        <f t="shared" si="9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7"/>
        <v>0</v>
      </c>
      <c r="I160" s="438"/>
      <c r="J160" s="438"/>
      <c r="K160" s="438"/>
      <c r="L160" s="438"/>
      <c r="M160" s="229">
        <f t="shared" si="9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ref="H161:H246" si="12">F161*G161</f>
        <v>0</v>
      </c>
      <c r="I161" s="438"/>
      <c r="J161" s="438"/>
      <c r="K161" s="438"/>
      <c r="L161" s="438"/>
      <c r="M161" s="229">
        <f t="shared" si="9"/>
        <v>0</v>
      </c>
      <c r="N161" s="178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12"/>
        <v>0</v>
      </c>
      <c r="I162" s="438"/>
      <c r="J162" s="438"/>
      <c r="K162" s="438"/>
      <c r="L162" s="438"/>
      <c r="M162" s="229">
        <f t="shared" si="9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>F163*G163</f>
        <v>0</v>
      </c>
      <c r="I163" s="438"/>
      <c r="J163" s="438"/>
      <c r="K163" s="438"/>
      <c r="L163" s="438"/>
      <c r="M163" s="229">
        <f t="shared" si="9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>F164*G164</f>
        <v>0</v>
      </c>
      <c r="I164" s="438"/>
      <c r="J164" s="438"/>
      <c r="K164" s="438"/>
      <c r="L164" s="438"/>
      <c r="M164" s="229">
        <f t="shared" si="9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12"/>
        <v>0</v>
      </c>
      <c r="I165" s="438"/>
      <c r="J165" s="438"/>
      <c r="K165" s="438"/>
      <c r="L165" s="438"/>
      <c r="M165" s="229">
        <f t="shared" si="9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12"/>
        <v>0</v>
      </c>
      <c r="I166" s="380"/>
      <c r="J166" s="380"/>
      <c r="K166" s="380"/>
      <c r="L166" s="380"/>
      <c r="M166" s="283">
        <f t="shared" si="9"/>
        <v>0</v>
      </c>
      <c r="N166" s="255">
        <f>SUM(H162:H166)</f>
        <v>0</v>
      </c>
      <c r="O166" s="256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04"/>
      <c r="E167" s="314"/>
      <c r="F167" s="315"/>
      <c r="G167" s="315"/>
      <c r="H167" s="33">
        <f t="shared" si="12"/>
        <v>0</v>
      </c>
      <c r="I167" s="438"/>
      <c r="J167" s="438"/>
      <c r="K167" s="438"/>
      <c r="L167" s="438"/>
      <c r="M167" s="284">
        <f t="shared" si="9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4"/>
      <c r="E168" s="242"/>
      <c r="F168" s="305"/>
      <c r="G168" s="305"/>
      <c r="H168" s="25">
        <f t="shared" ref="H168:H180" si="13">F168*G168</f>
        <v>0</v>
      </c>
      <c r="I168" s="438"/>
      <c r="J168" s="438"/>
      <c r="K168" s="438"/>
      <c r="L168" s="438"/>
      <c r="M168" s="229">
        <f t="shared" si="9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4"/>
      <c r="E169" s="242"/>
      <c r="F169" s="305"/>
      <c r="G169" s="305"/>
      <c r="H169" s="25">
        <f t="shared" si="13"/>
        <v>0</v>
      </c>
      <c r="I169" s="438"/>
      <c r="J169" s="438"/>
      <c r="K169" s="438"/>
      <c r="L169" s="438"/>
      <c r="M169" s="229">
        <f t="shared" si="9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4"/>
      <c r="E170" s="242"/>
      <c r="F170" s="305"/>
      <c r="G170" s="305"/>
      <c r="H170" s="25">
        <f t="shared" si="13"/>
        <v>0</v>
      </c>
      <c r="I170" s="438"/>
      <c r="J170" s="438"/>
      <c r="K170" s="438"/>
      <c r="L170" s="438"/>
      <c r="M170" s="229">
        <f t="shared" si="9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4"/>
      <c r="E171" s="242"/>
      <c r="F171" s="305"/>
      <c r="G171" s="305"/>
      <c r="H171" s="25">
        <f t="shared" si="13"/>
        <v>0</v>
      </c>
      <c r="I171" s="438"/>
      <c r="J171" s="438"/>
      <c r="K171" s="438"/>
      <c r="L171" s="438"/>
      <c r="M171" s="229">
        <f t="shared" si="9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13"/>
        <v>0</v>
      </c>
      <c r="I172" s="438"/>
      <c r="J172" s="438"/>
      <c r="K172" s="438"/>
      <c r="L172" s="438"/>
      <c r="M172" s="229">
        <f t="shared" si="9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13"/>
        <v>0</v>
      </c>
      <c r="I173" s="438"/>
      <c r="J173" s="438"/>
      <c r="K173" s="438"/>
      <c r="L173" s="438"/>
      <c r="M173" s="229">
        <f t="shared" si="9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13"/>
        <v>0</v>
      </c>
      <c r="I174" s="438"/>
      <c r="J174" s="438"/>
      <c r="K174" s="438"/>
      <c r="L174" s="438"/>
      <c r="M174" s="229">
        <f t="shared" si="9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>F175*G175</f>
        <v>0</v>
      </c>
      <c r="I175" s="438"/>
      <c r="J175" s="438"/>
      <c r="K175" s="438"/>
      <c r="L175" s="438"/>
      <c r="M175" s="229">
        <f t="shared" si="9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13"/>
        <v>0</v>
      </c>
      <c r="I176" s="438"/>
      <c r="J176" s="438"/>
      <c r="K176" s="438"/>
      <c r="L176" s="438"/>
      <c r="M176" s="229">
        <f t="shared" si="9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13"/>
        <v>0</v>
      </c>
      <c r="I177" s="438"/>
      <c r="J177" s="438"/>
      <c r="K177" s="438"/>
      <c r="L177" s="438"/>
      <c r="M177" s="229">
        <f t="shared" si="9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13"/>
        <v>0</v>
      </c>
      <c r="I178" s="438"/>
      <c r="J178" s="438"/>
      <c r="K178" s="438"/>
      <c r="L178" s="438"/>
      <c r="M178" s="229">
        <f t="shared" si="9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13"/>
        <v>0</v>
      </c>
      <c r="I179" s="438"/>
      <c r="J179" s="438"/>
      <c r="K179" s="438"/>
      <c r="L179" s="438"/>
      <c r="M179" s="229">
        <f t="shared" si="9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13"/>
        <v>0</v>
      </c>
      <c r="I180" s="438"/>
      <c r="J180" s="438"/>
      <c r="K180" s="438"/>
      <c r="L180" s="438"/>
      <c r="M180" s="229">
        <f t="shared" si="9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12"/>
        <v>0</v>
      </c>
      <c r="I181" s="438"/>
      <c r="J181" s="438"/>
      <c r="K181" s="438"/>
      <c r="L181" s="438"/>
      <c r="M181" s="229">
        <f t="shared" si="9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12"/>
        <v>0</v>
      </c>
      <c r="I182" s="438"/>
      <c r="J182" s="438"/>
      <c r="K182" s="438"/>
      <c r="L182" s="438"/>
      <c r="M182" s="229">
        <f t="shared" si="9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12"/>
        <v>0</v>
      </c>
      <c r="I183" s="438"/>
      <c r="J183" s="438"/>
      <c r="K183" s="438"/>
      <c r="L183" s="438"/>
      <c r="M183" s="229">
        <f t="shared" si="9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12"/>
        <v>0</v>
      </c>
      <c r="I184" s="438"/>
      <c r="J184" s="438"/>
      <c r="K184" s="438"/>
      <c r="L184" s="438"/>
      <c r="M184" s="229">
        <f t="shared" si="9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12"/>
        <v>0</v>
      </c>
      <c r="I185" s="438"/>
      <c r="J185" s="438"/>
      <c r="K185" s="438"/>
      <c r="L185" s="438"/>
      <c r="M185" s="229">
        <f t="shared" si="9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12"/>
        <v>0</v>
      </c>
      <c r="I186" s="438"/>
      <c r="J186" s="438"/>
      <c r="K186" s="438"/>
      <c r="L186" s="438"/>
      <c r="M186" s="229">
        <f t="shared" si="9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12"/>
        <v>0</v>
      </c>
      <c r="I187" s="438"/>
      <c r="J187" s="438"/>
      <c r="K187" s="438"/>
      <c r="L187" s="438"/>
      <c r="M187" s="229">
        <f t="shared" si="9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12"/>
        <v>0</v>
      </c>
      <c r="I188" s="379"/>
      <c r="J188" s="379"/>
      <c r="K188" s="379"/>
      <c r="L188" s="379"/>
      <c r="M188" s="331">
        <f t="shared" si="9"/>
        <v>0</v>
      </c>
      <c r="N188" s="571">
        <f>SUM(H167:H188)</f>
        <v>0</v>
      </c>
      <c r="O188" s="574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12"/>
        <v>0</v>
      </c>
      <c r="I189" s="440"/>
      <c r="J189" s="440"/>
      <c r="K189" s="440"/>
      <c r="L189" s="440"/>
      <c r="M189" s="229">
        <f t="shared" si="9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>F190*G190</f>
        <v>0</v>
      </c>
      <c r="I190" s="438"/>
      <c r="J190" s="438"/>
      <c r="K190" s="438"/>
      <c r="L190" s="438"/>
      <c r="M190" s="229">
        <f t="shared" si="9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>F191*G191</f>
        <v>0</v>
      </c>
      <c r="I191" s="438"/>
      <c r="J191" s="438"/>
      <c r="K191" s="438"/>
      <c r="L191" s="438"/>
      <c r="M191" s="229">
        <f t="shared" si="9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12"/>
        <v>0</v>
      </c>
      <c r="I192" s="438"/>
      <c r="J192" s="438"/>
      <c r="K192" s="438"/>
      <c r="L192" s="438"/>
      <c r="M192" s="229">
        <f t="shared" si="9"/>
        <v>0</v>
      </c>
      <c r="N192" s="37"/>
      <c r="O192" s="40"/>
      <c r="Q192" s="121"/>
      <c r="R192" s="175"/>
    </row>
    <row r="193" spans="2:18" ht="13.5" thickBot="1" x14ac:dyDescent="0.25">
      <c r="B193" s="555"/>
      <c r="C193" s="556"/>
      <c r="D193" s="306"/>
      <c r="E193" s="245"/>
      <c r="F193" s="307"/>
      <c r="G193" s="307"/>
      <c r="H193" s="25">
        <f t="shared" si="12"/>
        <v>0</v>
      </c>
      <c r="I193" s="438"/>
      <c r="J193" s="438"/>
      <c r="K193" s="438"/>
      <c r="L193" s="438"/>
      <c r="M193" s="229">
        <f t="shared" si="9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12"/>
        <v>0</v>
      </c>
      <c r="I194" s="379"/>
      <c r="J194" s="379"/>
      <c r="K194" s="379"/>
      <c r="L194" s="379"/>
      <c r="M194" s="331">
        <f t="shared" si="9"/>
        <v>0</v>
      </c>
      <c r="N194" s="571">
        <f>SUM(H189:H194)</f>
        <v>0</v>
      </c>
      <c r="O194" s="574"/>
      <c r="Q194" s="121"/>
      <c r="R194" s="175"/>
    </row>
    <row r="195" spans="2:18" x14ac:dyDescent="0.2">
      <c r="B195" s="547" t="s">
        <v>7</v>
      </c>
      <c r="C195" s="548"/>
      <c r="D195" s="319"/>
      <c r="E195" s="320"/>
      <c r="F195" s="321"/>
      <c r="G195" s="321"/>
      <c r="H195" s="32">
        <f t="shared" si="12"/>
        <v>0</v>
      </c>
      <c r="I195" s="440"/>
      <c r="J195" s="440"/>
      <c r="K195" s="440"/>
      <c r="L195" s="440"/>
      <c r="M195" s="229">
        <f t="shared" si="9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14">F196*G196</f>
        <v>0</v>
      </c>
      <c r="I196" s="438"/>
      <c r="J196" s="438"/>
      <c r="K196" s="438"/>
      <c r="L196" s="438"/>
      <c r="M196" s="229">
        <f t="shared" si="9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14"/>
        <v>0</v>
      </c>
      <c r="I197" s="438"/>
      <c r="J197" s="438"/>
      <c r="K197" s="438"/>
      <c r="L197" s="438"/>
      <c r="M197" s="229">
        <f t="shared" si="9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14"/>
        <v>0</v>
      </c>
      <c r="I198" s="438"/>
      <c r="J198" s="438"/>
      <c r="K198" s="438"/>
      <c r="L198" s="438"/>
      <c r="M198" s="229">
        <f t="shared" si="9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14"/>
        <v>0</v>
      </c>
      <c r="I199" s="438"/>
      <c r="J199" s="438"/>
      <c r="K199" s="438"/>
      <c r="L199" s="438"/>
      <c r="M199" s="229">
        <f t="shared" si="9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14"/>
        <v>0</v>
      </c>
      <c r="I200" s="438"/>
      <c r="J200" s="438"/>
      <c r="K200" s="438"/>
      <c r="L200" s="438"/>
      <c r="M200" s="229">
        <f t="shared" si="9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14"/>
        <v>0</v>
      </c>
      <c r="I201" s="438"/>
      <c r="J201" s="438"/>
      <c r="K201" s="438"/>
      <c r="L201" s="438"/>
      <c r="M201" s="229">
        <f t="shared" si="9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si="12"/>
        <v>0</v>
      </c>
      <c r="I202" s="379"/>
      <c r="J202" s="379"/>
      <c r="K202" s="379"/>
      <c r="L202" s="379"/>
      <c r="M202" s="331">
        <f t="shared" ref="M202:M250" si="15">+SUM(I202:L202)</f>
        <v>0</v>
      </c>
      <c r="N202" s="571">
        <f>SUM(H195:H202)</f>
        <v>0</v>
      </c>
      <c r="O202" s="574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12"/>
        <v>0</v>
      </c>
      <c r="I203" s="440"/>
      <c r="J203" s="440"/>
      <c r="K203" s="440"/>
      <c r="L203" s="440"/>
      <c r="M203" s="229">
        <f t="shared" si="15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ref="H204:H210" si="16">F204*G204</f>
        <v>0</v>
      </c>
      <c r="I204" s="438"/>
      <c r="J204" s="438"/>
      <c r="K204" s="438"/>
      <c r="L204" s="438"/>
      <c r="M204" s="229">
        <f t="shared" si="15"/>
        <v>0</v>
      </c>
      <c r="N204" s="37"/>
      <c r="O204" s="40"/>
      <c r="Q204" s="121"/>
      <c r="R204" s="175"/>
    </row>
    <row r="205" spans="2:18" x14ac:dyDescent="0.2">
      <c r="B205" s="549"/>
      <c r="C205" s="550"/>
      <c r="D205" s="306"/>
      <c r="E205" s="245"/>
      <c r="F205" s="307"/>
      <c r="G205" s="307"/>
      <c r="H205" s="25">
        <f t="shared" si="16"/>
        <v>0</v>
      </c>
      <c r="I205" s="438"/>
      <c r="J205" s="438"/>
      <c r="K205" s="438"/>
      <c r="L205" s="438"/>
      <c r="M205" s="229">
        <f t="shared" si="15"/>
        <v>0</v>
      </c>
      <c r="N205" s="37"/>
      <c r="O205" s="40"/>
      <c r="Q205" s="121"/>
      <c r="R205" s="175"/>
    </row>
    <row r="206" spans="2:18" x14ac:dyDescent="0.2">
      <c r="B206" s="549"/>
      <c r="C206" s="550"/>
      <c r="D206" s="306"/>
      <c r="E206" s="245"/>
      <c r="F206" s="307"/>
      <c r="G206" s="307"/>
      <c r="H206" s="25">
        <f t="shared" si="16"/>
        <v>0</v>
      </c>
      <c r="I206" s="438"/>
      <c r="J206" s="438"/>
      <c r="K206" s="438"/>
      <c r="L206" s="438"/>
      <c r="M206" s="229">
        <f t="shared" si="15"/>
        <v>0</v>
      </c>
      <c r="N206" s="37"/>
      <c r="O206" s="40"/>
      <c r="Q206" s="121"/>
      <c r="R206" s="175"/>
    </row>
    <row r="207" spans="2:18" x14ac:dyDescent="0.2">
      <c r="B207" s="549"/>
      <c r="C207" s="550"/>
      <c r="D207" s="306"/>
      <c r="E207" s="245"/>
      <c r="F207" s="307"/>
      <c r="G207" s="307"/>
      <c r="H207" s="25">
        <f t="shared" si="16"/>
        <v>0</v>
      </c>
      <c r="I207" s="438"/>
      <c r="J207" s="438"/>
      <c r="K207" s="438"/>
      <c r="L207" s="438"/>
      <c r="M207" s="229">
        <f t="shared" si="15"/>
        <v>0</v>
      </c>
      <c r="N207" s="37"/>
      <c r="O207" s="40"/>
      <c r="Q207" s="121"/>
      <c r="R207" s="175"/>
    </row>
    <row r="208" spans="2:18" x14ac:dyDescent="0.2">
      <c r="B208" s="549"/>
      <c r="C208" s="550"/>
      <c r="D208" s="306"/>
      <c r="E208" s="245"/>
      <c r="F208" s="307"/>
      <c r="G208" s="307"/>
      <c r="H208" s="25">
        <f t="shared" si="16"/>
        <v>0</v>
      </c>
      <c r="I208" s="438"/>
      <c r="J208" s="438"/>
      <c r="K208" s="438"/>
      <c r="L208" s="438"/>
      <c r="M208" s="229">
        <f t="shared" si="15"/>
        <v>0</v>
      </c>
      <c r="N208" s="37"/>
      <c r="O208" s="40"/>
      <c r="Q208" s="121"/>
      <c r="R208" s="175"/>
    </row>
    <row r="209" spans="2:18" x14ac:dyDescent="0.2">
      <c r="B209" s="549"/>
      <c r="C209" s="550"/>
      <c r="D209" s="306"/>
      <c r="E209" s="245"/>
      <c r="F209" s="307"/>
      <c r="G209" s="305"/>
      <c r="H209" s="25">
        <f t="shared" si="16"/>
        <v>0</v>
      </c>
      <c r="I209" s="438"/>
      <c r="J209" s="438"/>
      <c r="K209" s="438"/>
      <c r="L209" s="438"/>
      <c r="M209" s="229">
        <f t="shared" si="15"/>
        <v>0</v>
      </c>
      <c r="N209" s="37"/>
      <c r="O209" s="40"/>
      <c r="Q209" s="121"/>
      <c r="R209" s="175"/>
    </row>
    <row r="210" spans="2:18" x14ac:dyDescent="0.2">
      <c r="B210" s="549"/>
      <c r="C210" s="550"/>
      <c r="D210" s="306"/>
      <c r="E210" s="245"/>
      <c r="F210" s="307"/>
      <c r="G210" s="307"/>
      <c r="H210" s="25">
        <f t="shared" si="16"/>
        <v>0</v>
      </c>
      <c r="I210" s="438"/>
      <c r="J210" s="438"/>
      <c r="K210" s="438"/>
      <c r="L210" s="438"/>
      <c r="M210" s="229">
        <f t="shared" si="15"/>
        <v>0</v>
      </c>
      <c r="N210" s="37"/>
      <c r="O210" s="40"/>
      <c r="Q210" s="121"/>
      <c r="R210" s="175"/>
    </row>
    <row r="211" spans="2:18" ht="13.5" thickBot="1" x14ac:dyDescent="0.25">
      <c r="B211" s="549"/>
      <c r="C211" s="550"/>
      <c r="D211" s="306"/>
      <c r="E211" s="245"/>
      <c r="F211" s="307"/>
      <c r="G211" s="307"/>
      <c r="H211" s="25">
        <f t="shared" si="12"/>
        <v>0</v>
      </c>
      <c r="I211" s="438"/>
      <c r="J211" s="438"/>
      <c r="K211" s="438"/>
      <c r="L211" s="438"/>
      <c r="M211" s="229">
        <f t="shared" si="15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12"/>
        <v>0</v>
      </c>
      <c r="I212" s="379"/>
      <c r="J212" s="379"/>
      <c r="K212" s="379"/>
      <c r="L212" s="379"/>
      <c r="M212" s="331">
        <f t="shared" si="15"/>
        <v>0</v>
      </c>
      <c r="N212" s="571">
        <f>SUM(H203:H212)</f>
        <v>0</v>
      </c>
      <c r="O212" s="574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12"/>
        <v>0</v>
      </c>
      <c r="I213" s="227"/>
      <c r="J213" s="227"/>
      <c r="K213" s="227"/>
      <c r="L213" s="227"/>
      <c r="M213" s="229">
        <f t="shared" si="15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12"/>
        <v>0</v>
      </c>
      <c r="I214" s="425"/>
      <c r="J214" s="425"/>
      <c r="K214" s="425"/>
      <c r="L214" s="425"/>
      <c r="M214" s="229">
        <f t="shared" si="15"/>
        <v>0</v>
      </c>
      <c r="N214" s="37"/>
      <c r="O214" s="40"/>
      <c r="Q214" s="121"/>
      <c r="R214" s="175"/>
    </row>
    <row r="215" spans="2:18" x14ac:dyDescent="0.2">
      <c r="B215" s="555"/>
      <c r="C215" s="556"/>
      <c r="D215" s="413"/>
      <c r="E215" s="414"/>
      <c r="F215" s="415"/>
      <c r="G215" s="415"/>
      <c r="H215" s="178">
        <f>F215*G215</f>
        <v>0</v>
      </c>
      <c r="I215" s="425"/>
      <c r="J215" s="425"/>
      <c r="K215" s="425"/>
      <c r="L215" s="425"/>
      <c r="M215" s="229">
        <f t="shared" si="15"/>
        <v>0</v>
      </c>
      <c r="N215" s="37"/>
      <c r="O215" s="40"/>
      <c r="Q215" s="121"/>
      <c r="R215" s="175"/>
    </row>
    <row r="216" spans="2:18" x14ac:dyDescent="0.2">
      <c r="B216" s="555"/>
      <c r="C216" s="556"/>
      <c r="D216" s="413"/>
      <c r="E216" s="414"/>
      <c r="F216" s="415"/>
      <c r="G216" s="415"/>
      <c r="H216" s="178">
        <f>F216*G216</f>
        <v>0</v>
      </c>
      <c r="I216" s="425"/>
      <c r="J216" s="425"/>
      <c r="K216" s="425"/>
      <c r="L216" s="425"/>
      <c r="M216" s="229">
        <f t="shared" si="15"/>
        <v>0</v>
      </c>
      <c r="N216" s="37"/>
      <c r="O216" s="40"/>
      <c r="Q216" s="121"/>
      <c r="R216" s="175"/>
    </row>
    <row r="217" spans="2:18" x14ac:dyDescent="0.2">
      <c r="B217" s="555"/>
      <c r="C217" s="556"/>
      <c r="D217" s="413"/>
      <c r="E217" s="414"/>
      <c r="F217" s="415"/>
      <c r="G217" s="415"/>
      <c r="H217" s="178">
        <f>F217*G217</f>
        <v>0</v>
      </c>
      <c r="I217" s="425"/>
      <c r="J217" s="425"/>
      <c r="K217" s="425"/>
      <c r="L217" s="425"/>
      <c r="M217" s="229">
        <f t="shared" si="15"/>
        <v>0</v>
      </c>
      <c r="N217" s="37"/>
      <c r="O217" s="40"/>
      <c r="Q217" s="121"/>
      <c r="R217" s="175"/>
    </row>
    <row r="218" spans="2:18" x14ac:dyDescent="0.2">
      <c r="B218" s="555"/>
      <c r="C218" s="556"/>
      <c r="D218" s="413"/>
      <c r="E218" s="414"/>
      <c r="F218" s="415"/>
      <c r="G218" s="415"/>
      <c r="H218" s="178">
        <f t="shared" si="12"/>
        <v>0</v>
      </c>
      <c r="I218" s="425"/>
      <c r="J218" s="425"/>
      <c r="K218" s="425"/>
      <c r="L218" s="425"/>
      <c r="M218" s="229">
        <f t="shared" si="15"/>
        <v>0</v>
      </c>
      <c r="N218" s="37"/>
      <c r="O218" s="40"/>
      <c r="Q218" s="121"/>
      <c r="R218" s="175"/>
    </row>
    <row r="219" spans="2:18" ht="13.5" thickBot="1" x14ac:dyDescent="0.25">
      <c r="B219" s="555"/>
      <c r="C219" s="556"/>
      <c r="D219" s="413"/>
      <c r="E219" s="414"/>
      <c r="F219" s="415"/>
      <c r="G219" s="415"/>
      <c r="H219" s="178">
        <f t="shared" si="12"/>
        <v>0</v>
      </c>
      <c r="I219" s="425"/>
      <c r="J219" s="425"/>
      <c r="K219" s="425"/>
      <c r="L219" s="425"/>
      <c r="M219" s="229">
        <f t="shared" si="15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12"/>
        <v>0</v>
      </c>
      <c r="I220" s="426"/>
      <c r="J220" s="426"/>
      <c r="K220" s="426"/>
      <c r="L220" s="426"/>
      <c r="M220" s="331">
        <f t="shared" si="15"/>
        <v>0</v>
      </c>
      <c r="N220" s="571">
        <f>SUM(H213:H220)</f>
        <v>0</v>
      </c>
      <c r="O220" s="574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12"/>
        <v>0</v>
      </c>
      <c r="I221" s="440"/>
      <c r="J221" s="440"/>
      <c r="K221" s="440"/>
      <c r="L221" s="440"/>
      <c r="M221" s="229">
        <f t="shared" si="15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>F222*G222</f>
        <v>0</v>
      </c>
      <c r="I222" s="438"/>
      <c r="J222" s="438"/>
      <c r="K222" s="438"/>
      <c r="L222" s="438"/>
      <c r="M222" s="229">
        <f t="shared" si="15"/>
        <v>0</v>
      </c>
      <c r="N222" s="37"/>
      <c r="O222" s="40"/>
      <c r="Q222" s="121"/>
      <c r="R222" s="175"/>
    </row>
    <row r="223" spans="2:18" x14ac:dyDescent="0.2">
      <c r="B223" s="555"/>
      <c r="C223" s="556"/>
      <c r="D223" s="306"/>
      <c r="E223" s="245"/>
      <c r="F223" s="307"/>
      <c r="G223" s="307"/>
      <c r="H223" s="25">
        <f>F223*G223</f>
        <v>0</v>
      </c>
      <c r="I223" s="438"/>
      <c r="J223" s="438"/>
      <c r="K223" s="438"/>
      <c r="L223" s="438"/>
      <c r="M223" s="229">
        <f t="shared" si="15"/>
        <v>0</v>
      </c>
      <c r="N223" s="37"/>
      <c r="O223" s="40"/>
      <c r="Q223" s="121"/>
      <c r="R223" s="175"/>
    </row>
    <row r="224" spans="2:18" x14ac:dyDescent="0.2">
      <c r="B224" s="555"/>
      <c r="C224" s="556"/>
      <c r="D224" s="306"/>
      <c r="E224" s="245"/>
      <c r="F224" s="307"/>
      <c r="G224" s="307"/>
      <c r="H224" s="25">
        <f>F224*G224</f>
        <v>0</v>
      </c>
      <c r="I224" s="438"/>
      <c r="J224" s="438"/>
      <c r="K224" s="438"/>
      <c r="L224" s="438"/>
      <c r="M224" s="229">
        <f t="shared" si="15"/>
        <v>0</v>
      </c>
      <c r="N224" s="37"/>
      <c r="O224" s="40"/>
      <c r="Q224" s="121"/>
      <c r="R224" s="175"/>
    </row>
    <row r="225" spans="2:18" x14ac:dyDescent="0.2">
      <c r="B225" s="555"/>
      <c r="C225" s="556"/>
      <c r="D225" s="306"/>
      <c r="E225" s="245"/>
      <c r="F225" s="307"/>
      <c r="G225" s="307"/>
      <c r="H225" s="25">
        <f>F225*G225</f>
        <v>0</v>
      </c>
      <c r="I225" s="438"/>
      <c r="J225" s="438"/>
      <c r="K225" s="438"/>
      <c r="L225" s="438"/>
      <c r="M225" s="229">
        <f t="shared" si="15"/>
        <v>0</v>
      </c>
      <c r="N225" s="37"/>
      <c r="O225" s="40"/>
      <c r="Q225" s="121"/>
      <c r="R225" s="175"/>
    </row>
    <row r="226" spans="2:18" x14ac:dyDescent="0.2">
      <c r="B226" s="555"/>
      <c r="C226" s="556"/>
      <c r="D226" s="306"/>
      <c r="E226" s="245"/>
      <c r="F226" s="307"/>
      <c r="G226" s="307"/>
      <c r="H226" s="25">
        <f>F226*G226</f>
        <v>0</v>
      </c>
      <c r="I226" s="438"/>
      <c r="J226" s="438"/>
      <c r="K226" s="438"/>
      <c r="L226" s="438"/>
      <c r="M226" s="229">
        <f t="shared" si="15"/>
        <v>0</v>
      </c>
      <c r="N226" s="37"/>
      <c r="O226" s="40"/>
      <c r="Q226" s="121"/>
      <c r="R226" s="175"/>
    </row>
    <row r="227" spans="2:18" ht="13.5" thickBot="1" x14ac:dyDescent="0.25">
      <c r="B227" s="555"/>
      <c r="C227" s="556"/>
      <c r="D227" s="306"/>
      <c r="E227" s="245"/>
      <c r="F227" s="307"/>
      <c r="G227" s="307"/>
      <c r="H227" s="25">
        <f t="shared" si="12"/>
        <v>0</v>
      </c>
      <c r="I227" s="438"/>
      <c r="J227" s="438"/>
      <c r="K227" s="438"/>
      <c r="L227" s="438"/>
      <c r="M227" s="229">
        <f t="shared" si="15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12"/>
        <v>0</v>
      </c>
      <c r="I228" s="379"/>
      <c r="J228" s="379"/>
      <c r="K228" s="379"/>
      <c r="L228" s="379"/>
      <c r="M228" s="331">
        <f t="shared" si="15"/>
        <v>0</v>
      </c>
      <c r="N228" s="571">
        <f>SUM(H221:H228)</f>
        <v>0</v>
      </c>
      <c r="O228" s="574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12"/>
        <v>0</v>
      </c>
      <c r="I229" s="440"/>
      <c r="J229" s="440"/>
      <c r="K229" s="440"/>
      <c r="L229" s="440"/>
      <c r="M229" s="229">
        <f t="shared" si="15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12"/>
        <v>0</v>
      </c>
      <c r="I230" s="438"/>
      <c r="J230" s="438"/>
      <c r="K230" s="438"/>
      <c r="L230" s="438"/>
      <c r="M230" s="229">
        <f t="shared" si="15"/>
        <v>0</v>
      </c>
      <c r="N230" s="37"/>
      <c r="O230" s="40"/>
      <c r="Q230" s="121"/>
      <c r="R230" s="175"/>
    </row>
    <row r="231" spans="2:18" x14ac:dyDescent="0.2">
      <c r="B231" s="555"/>
      <c r="C231" s="556"/>
      <c r="D231" s="306"/>
      <c r="E231" s="245"/>
      <c r="F231" s="307"/>
      <c r="G231" s="307"/>
      <c r="H231" s="25">
        <f>F231*G231</f>
        <v>0</v>
      </c>
      <c r="I231" s="438"/>
      <c r="J231" s="438"/>
      <c r="K231" s="438"/>
      <c r="L231" s="438"/>
      <c r="M231" s="229">
        <f t="shared" si="15"/>
        <v>0</v>
      </c>
      <c r="N231" s="37"/>
      <c r="O231" s="40"/>
      <c r="Q231" s="121"/>
      <c r="R231" s="175"/>
    </row>
    <row r="232" spans="2:18" ht="13.5" thickBot="1" x14ac:dyDescent="0.25">
      <c r="B232" s="555"/>
      <c r="C232" s="556"/>
      <c r="D232" s="306"/>
      <c r="E232" s="245"/>
      <c r="F232" s="307"/>
      <c r="G232" s="307"/>
      <c r="H232" s="25">
        <f t="shared" si="12"/>
        <v>0</v>
      </c>
      <c r="I232" s="438"/>
      <c r="J232" s="438"/>
      <c r="K232" s="438"/>
      <c r="L232" s="438"/>
      <c r="M232" s="229">
        <f t="shared" si="15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12"/>
        <v>0</v>
      </c>
      <c r="I233" s="379"/>
      <c r="J233" s="379"/>
      <c r="K233" s="379"/>
      <c r="L233" s="379"/>
      <c r="M233" s="331">
        <f t="shared" si="15"/>
        <v>0</v>
      </c>
      <c r="N233" s="571">
        <f>SUM(H229:H233)</f>
        <v>0</v>
      </c>
      <c r="O233" s="574"/>
      <c r="Q233" s="121"/>
      <c r="R233" s="175"/>
    </row>
    <row r="234" spans="2:18" x14ac:dyDescent="0.2">
      <c r="B234" s="553" t="s">
        <v>11</v>
      </c>
      <c r="C234" s="554"/>
      <c r="D234" s="304"/>
      <c r="E234" s="242"/>
      <c r="F234" s="305"/>
      <c r="G234" s="305"/>
      <c r="H234" s="25">
        <f t="shared" si="12"/>
        <v>0</v>
      </c>
      <c r="I234" s="440"/>
      <c r="J234" s="440"/>
      <c r="K234" s="440"/>
      <c r="L234" s="440"/>
      <c r="M234" s="229">
        <f t="shared" si="15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12"/>
        <v>0</v>
      </c>
      <c r="I235" s="438"/>
      <c r="J235" s="438"/>
      <c r="K235" s="438"/>
      <c r="L235" s="438"/>
      <c r="M235" s="229">
        <f t="shared" si="15"/>
        <v>0</v>
      </c>
      <c r="N235" s="37"/>
      <c r="O235" s="40"/>
      <c r="Q235" s="121"/>
      <c r="R235" s="175"/>
    </row>
    <row r="236" spans="2:18" x14ac:dyDescent="0.2">
      <c r="B236" s="555"/>
      <c r="C236" s="556"/>
      <c r="D236" s="306"/>
      <c r="E236" s="245"/>
      <c r="F236" s="307"/>
      <c r="G236" s="307"/>
      <c r="H236" s="25">
        <f t="shared" si="12"/>
        <v>0</v>
      </c>
      <c r="I236" s="438"/>
      <c r="J236" s="438"/>
      <c r="K236" s="438"/>
      <c r="L236" s="438"/>
      <c r="M236" s="229">
        <f t="shared" si="15"/>
        <v>0</v>
      </c>
      <c r="N236" s="37"/>
      <c r="O236" s="40"/>
      <c r="Q236" s="121"/>
      <c r="R236" s="175"/>
    </row>
    <row r="237" spans="2:18" x14ac:dyDescent="0.2">
      <c r="B237" s="555"/>
      <c r="C237" s="556"/>
      <c r="D237" s="306"/>
      <c r="E237" s="245"/>
      <c r="F237" s="307"/>
      <c r="G237" s="307"/>
      <c r="H237" s="25">
        <f t="shared" si="12"/>
        <v>0</v>
      </c>
      <c r="I237" s="438"/>
      <c r="J237" s="438"/>
      <c r="K237" s="438"/>
      <c r="L237" s="438"/>
      <c r="M237" s="229">
        <f t="shared" si="15"/>
        <v>0</v>
      </c>
      <c r="N237" s="37"/>
      <c r="O237" s="40"/>
      <c r="Q237" s="121"/>
      <c r="R237" s="175"/>
    </row>
    <row r="238" spans="2:18" x14ac:dyDescent="0.2">
      <c r="B238" s="555"/>
      <c r="C238" s="556"/>
      <c r="D238" s="322"/>
      <c r="E238" s="245"/>
      <c r="F238" s="323"/>
      <c r="G238" s="323"/>
      <c r="H238" s="174">
        <f t="shared" si="12"/>
        <v>0</v>
      </c>
      <c r="I238" s="438"/>
      <c r="J238" s="438"/>
      <c r="K238" s="438"/>
      <c r="L238" s="438"/>
      <c r="M238" s="229">
        <f t="shared" si="15"/>
        <v>0</v>
      </c>
      <c r="N238" s="37"/>
      <c r="O238" s="40"/>
      <c r="Q238" s="121"/>
      <c r="R238" s="175"/>
    </row>
    <row r="239" spans="2:18" x14ac:dyDescent="0.2">
      <c r="B239" s="555"/>
      <c r="C239" s="556"/>
      <c r="D239" s="322"/>
      <c r="E239" s="324"/>
      <c r="F239" s="323"/>
      <c r="G239" s="323"/>
      <c r="H239" s="174">
        <f t="shared" si="12"/>
        <v>0</v>
      </c>
      <c r="I239" s="438"/>
      <c r="J239" s="438"/>
      <c r="K239" s="438"/>
      <c r="L239" s="438"/>
      <c r="M239" s="229">
        <f t="shared" si="15"/>
        <v>0</v>
      </c>
      <c r="N239" s="37"/>
      <c r="O239" s="40"/>
      <c r="Q239" s="121"/>
      <c r="R239" s="175"/>
    </row>
    <row r="240" spans="2:18" x14ac:dyDescent="0.2">
      <c r="B240" s="555"/>
      <c r="C240" s="556"/>
      <c r="D240" s="322"/>
      <c r="E240" s="324"/>
      <c r="F240" s="323"/>
      <c r="G240" s="323"/>
      <c r="H240" s="174">
        <f t="shared" si="12"/>
        <v>0</v>
      </c>
      <c r="I240" s="438"/>
      <c r="J240" s="438"/>
      <c r="K240" s="438"/>
      <c r="L240" s="438"/>
      <c r="M240" s="229">
        <f t="shared" si="15"/>
        <v>0</v>
      </c>
      <c r="N240" s="37"/>
      <c r="O240" s="40"/>
      <c r="Q240" s="121"/>
      <c r="R240" s="175"/>
    </row>
    <row r="241" spans="2:18" ht="13.5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438"/>
      <c r="J241" s="438"/>
      <c r="K241" s="438"/>
      <c r="L241" s="438"/>
      <c r="M241" s="229">
        <f t="shared" si="15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12"/>
        <v>0</v>
      </c>
      <c r="I242" s="379"/>
      <c r="J242" s="379"/>
      <c r="K242" s="379"/>
      <c r="L242" s="379"/>
      <c r="M242" s="331">
        <f t="shared" si="15"/>
        <v>0</v>
      </c>
      <c r="N242" s="571">
        <f>SUM(H234:H242)</f>
        <v>0</v>
      </c>
      <c r="O242" s="574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12"/>
        <v>0</v>
      </c>
      <c r="I243" s="227"/>
      <c r="J243" s="227"/>
      <c r="K243" s="227"/>
      <c r="L243" s="227"/>
      <c r="M243" s="229">
        <f t="shared" si="15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12"/>
        <v>0</v>
      </c>
      <c r="I244" s="425"/>
      <c r="J244" s="425"/>
      <c r="K244" s="425"/>
      <c r="L244" s="425"/>
      <c r="M244" s="229">
        <f t="shared" si="15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12"/>
        <v>0</v>
      </c>
      <c r="I245" s="426"/>
      <c r="J245" s="426"/>
      <c r="K245" s="426"/>
      <c r="L245" s="426"/>
      <c r="M245" s="331">
        <f t="shared" si="15"/>
        <v>0</v>
      </c>
      <c r="N245" s="571">
        <f>SUM(H243:H245)</f>
        <v>0</v>
      </c>
      <c r="O245" s="574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12"/>
        <v>0</v>
      </c>
      <c r="I246" s="227"/>
      <c r="J246" s="227"/>
      <c r="K246" s="227"/>
      <c r="L246" s="227"/>
      <c r="M246" s="229">
        <f t="shared" si="15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5"/>
      <c r="J247" s="425"/>
      <c r="K247" s="425"/>
      <c r="L247" s="425"/>
      <c r="M247" s="229">
        <f t="shared" si="15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26"/>
      <c r="J248" s="426"/>
      <c r="K248" s="426"/>
      <c r="L248" s="426"/>
      <c r="M248" s="331">
        <f t="shared" si="15"/>
        <v>0</v>
      </c>
      <c r="N248" s="571">
        <f>SUM(H246:H248)</f>
        <v>0</v>
      </c>
      <c r="O248" s="574"/>
      <c r="Q248" s="121"/>
      <c r="R248" s="175"/>
    </row>
    <row r="249" spans="2:18" ht="13.5" thickBot="1" x14ac:dyDescent="0.25">
      <c r="F249" s="38"/>
      <c r="H249" s="37"/>
      <c r="I249" s="386"/>
      <c r="J249" s="386"/>
      <c r="K249" s="386"/>
      <c r="L249" s="386"/>
      <c r="M249" s="227">
        <f t="shared" si="15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275"/>
      <c r="D250" s="299"/>
      <c r="E250" s="300"/>
      <c r="F250" s="301"/>
      <c r="G250" s="302"/>
      <c r="H250" s="285">
        <f>SUM(H134:H248)</f>
        <v>0</v>
      </c>
      <c r="I250" s="385">
        <f>SUM(I134:I248)</f>
        <v>0</v>
      </c>
      <c r="J250" s="385">
        <f>SUM(J134:J248)</f>
        <v>0</v>
      </c>
      <c r="K250" s="385">
        <f>SUM(K134:K248)</f>
        <v>0</v>
      </c>
      <c r="L250" s="385">
        <f>SUM(L134:L248)</f>
        <v>0</v>
      </c>
      <c r="M250" s="285">
        <f t="shared" si="15"/>
        <v>0</v>
      </c>
      <c r="N250" s="545">
        <f>SUM(O166+N188+N194+N202+N212+N220+N228+N233+N242+N245+N248)</f>
        <v>0</v>
      </c>
      <c r="O250" s="575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N89:O89"/>
    <mergeCell ref="N97:O97"/>
    <mergeCell ref="N110:O110"/>
    <mergeCell ref="N119:O119"/>
    <mergeCell ref="N122:O122"/>
    <mergeCell ref="B2:C2"/>
    <mergeCell ref="B11:B43"/>
    <mergeCell ref="C39:C43"/>
    <mergeCell ref="B44:C65"/>
    <mergeCell ref="B66:C71"/>
    <mergeCell ref="N250:O250"/>
    <mergeCell ref="N127:O127"/>
    <mergeCell ref="N220:O220"/>
    <mergeCell ref="N228:O228"/>
    <mergeCell ref="N233:O233"/>
    <mergeCell ref="N242:O242"/>
    <mergeCell ref="N245:O245"/>
    <mergeCell ref="N248:O248"/>
    <mergeCell ref="N194:O194"/>
    <mergeCell ref="N188:O188"/>
    <mergeCell ref="N202:O202"/>
    <mergeCell ref="N212:O212"/>
    <mergeCell ref="N65:O65"/>
    <mergeCell ref="N71:O71"/>
    <mergeCell ref="N79:O79"/>
    <mergeCell ref="B243:C245"/>
    <mergeCell ref="B123:C125"/>
    <mergeCell ref="B134:B166"/>
    <mergeCell ref="C157:C161"/>
    <mergeCell ref="C162:C166"/>
    <mergeCell ref="B120:C122"/>
    <mergeCell ref="N105:O105"/>
    <mergeCell ref="B80:C89"/>
    <mergeCell ref="B90:C97"/>
    <mergeCell ref="B98:C105"/>
    <mergeCell ref="B106:C110"/>
    <mergeCell ref="B111:C119"/>
    <mergeCell ref="N125:O125"/>
    <mergeCell ref="B234:C242"/>
    <mergeCell ref="B72:C79"/>
    <mergeCell ref="C34:C38"/>
    <mergeCell ref="B246:C248"/>
    <mergeCell ref="B167:C188"/>
    <mergeCell ref="B189:C194"/>
    <mergeCell ref="B195:C202"/>
    <mergeCell ref="B203:C212"/>
    <mergeCell ref="B213:C220"/>
    <mergeCell ref="B221:C228"/>
    <mergeCell ref="B229:C233"/>
  </mergeCells>
  <phoneticPr fontId="2" type="noConversion"/>
  <conditionalFormatting sqref="M11:M132 M134:M250">
    <cfRule type="expression" dxfId="15" priority="1" stopIfTrue="1">
      <formula>M11&lt;&gt;H11</formula>
    </cfRule>
  </conditionalFormatting>
  <pageMargins left="0.75" right="0.75" top="1" bottom="1" header="0" footer="0"/>
  <pageSetup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A122" sqref="A122:XFD122"/>
    </sheetView>
  </sheetViews>
  <sheetFormatPr baseColWidth="10" defaultColWidth="9.28515625" defaultRowHeight="12.75" outlineLevelCol="1" x14ac:dyDescent="0.2"/>
  <cols>
    <col min="1" max="1" width="3" style="10" customWidth="1"/>
    <col min="2" max="2" width="22.85546875" style="10" customWidth="1"/>
    <col min="3" max="3" width="44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2" width="10.140625" style="10" customWidth="1"/>
    <col min="13" max="13" width="13.42578125" style="10" customWidth="1"/>
    <col min="14" max="14" width="13.7109375" style="10" customWidth="1"/>
    <col min="15" max="15" width="15.42578125" style="27" customWidth="1"/>
    <col min="16" max="16" width="12.2851562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58</v>
      </c>
      <c r="C2" s="561"/>
    </row>
    <row r="3" spans="2:18" x14ac:dyDescent="0.2">
      <c r="B3" s="9"/>
    </row>
    <row r="4" spans="2:18" ht="15" x14ac:dyDescent="0.2">
      <c r="B4" s="281" t="s">
        <v>167</v>
      </c>
      <c r="C4" s="334">
        <f>'Memoria Aporte FIA a Asociado 1'!C4</f>
        <v>0</v>
      </c>
      <c r="D4" s="74"/>
    </row>
    <row r="5" spans="2:18" x14ac:dyDescent="0.2">
      <c r="B5" s="9"/>
    </row>
    <row r="6" spans="2:18" ht="32.25" customHeight="1" x14ac:dyDescent="0.2">
      <c r="B6" s="210" t="s">
        <v>13</v>
      </c>
      <c r="C6" s="210" t="s">
        <v>14</v>
      </c>
      <c r="D6" s="211" t="s">
        <v>15</v>
      </c>
      <c r="E6" s="211" t="s">
        <v>17</v>
      </c>
      <c r="F6" s="211" t="s">
        <v>12</v>
      </c>
      <c r="G6" s="213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1.5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10.5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2.75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42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2.75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2.75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2.75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2.75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2.75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2.75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2.75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2.75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 t="shared" si="0"/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2.75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 t="shared" si="0"/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2.75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 t="shared" si="0"/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2.75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si="0"/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2.75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0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2.75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0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2.75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0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2.75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0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2.75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0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2.75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0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2.75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0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2.75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0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2.75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0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2.75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 t="shared" si="0"/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ht="12.75" customHeight="1" x14ac:dyDescent="0.2">
      <c r="B33" s="565"/>
      <c r="C33" s="274" t="s">
        <v>114</v>
      </c>
      <c r="D33" s="306"/>
      <c r="E33" s="245"/>
      <c r="F33" s="307"/>
      <c r="G33" s="307"/>
      <c r="H33" s="25">
        <f t="shared" si="0"/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 t="shared" si="0"/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ref="H43:H74" si="3">F43*G43</f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3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3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3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3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3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3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3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3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3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3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3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3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3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3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3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3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3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3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3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3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3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3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3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3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3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3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3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3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x14ac:dyDescent="0.2">
      <c r="B72" s="547" t="s">
        <v>7</v>
      </c>
      <c r="C72" s="548"/>
      <c r="D72" s="325"/>
      <c r="E72" s="326"/>
      <c r="F72" s="327"/>
      <c r="G72" s="327"/>
      <c r="H72" s="32">
        <f t="shared" si="3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3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3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ref="H75:H106" si="4">F75*G75</f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4"/>
        <v>0</v>
      </c>
      <c r="I76" s="442"/>
      <c r="J76" s="442"/>
      <c r="K76" s="442"/>
      <c r="L76" s="442"/>
      <c r="M76" s="229">
        <f t="shared" ref="M76:M137" si="5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4"/>
        <v>0</v>
      </c>
      <c r="I77" s="442"/>
      <c r="J77" s="442"/>
      <c r="K77" s="442"/>
      <c r="L77" s="442"/>
      <c r="M77" s="229">
        <f t="shared" si="5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4"/>
        <v>0</v>
      </c>
      <c r="I78" s="442"/>
      <c r="J78" s="442"/>
      <c r="K78" s="442"/>
      <c r="L78" s="442"/>
      <c r="M78" s="229">
        <f t="shared" si="5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4"/>
        <v>0</v>
      </c>
      <c r="I79" s="444"/>
      <c r="J79" s="444"/>
      <c r="K79" s="444"/>
      <c r="L79" s="444"/>
      <c r="M79" s="283">
        <f t="shared" si="5"/>
        <v>0</v>
      </c>
      <c r="N79" s="571">
        <f>SUM(H72:H79)</f>
        <v>0</v>
      </c>
      <c r="O79" s="574"/>
      <c r="P79" s="159"/>
      <c r="Q79" s="122"/>
      <c r="R79" s="175"/>
    </row>
    <row r="80" spans="2:18" x14ac:dyDescent="0.2">
      <c r="B80" s="547" t="s">
        <v>8</v>
      </c>
      <c r="C80" s="548"/>
      <c r="D80" s="316"/>
      <c r="E80" s="317"/>
      <c r="F80" s="318"/>
      <c r="G80" s="318"/>
      <c r="H80" s="33">
        <f t="shared" si="4"/>
        <v>0</v>
      </c>
      <c r="I80" s="445"/>
      <c r="J80" s="445"/>
      <c r="K80" s="445"/>
      <c r="L80" s="445"/>
      <c r="M80" s="229">
        <f t="shared" si="5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4"/>
        <v>0</v>
      </c>
      <c r="I81" s="442"/>
      <c r="J81" s="442"/>
      <c r="K81" s="442"/>
      <c r="L81" s="442"/>
      <c r="M81" s="229">
        <f t="shared" si="5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4"/>
        <v>0</v>
      </c>
      <c r="I82" s="442"/>
      <c r="J82" s="442"/>
      <c r="K82" s="442"/>
      <c r="L82" s="442"/>
      <c r="M82" s="229">
        <f t="shared" si="5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4"/>
        <v>0</v>
      </c>
      <c r="I83" s="442"/>
      <c r="J83" s="442"/>
      <c r="K83" s="442"/>
      <c r="L83" s="442"/>
      <c r="M83" s="229">
        <f t="shared" si="5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4"/>
        <v>0</v>
      </c>
      <c r="I84" s="442"/>
      <c r="J84" s="442"/>
      <c r="K84" s="442"/>
      <c r="L84" s="442"/>
      <c r="M84" s="229">
        <f t="shared" si="5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4"/>
        <v>0</v>
      </c>
      <c r="I85" s="442"/>
      <c r="J85" s="442"/>
      <c r="K85" s="442"/>
      <c r="L85" s="442"/>
      <c r="M85" s="229">
        <f t="shared" si="5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4"/>
        <v>0</v>
      </c>
      <c r="I86" s="442"/>
      <c r="J86" s="442"/>
      <c r="K86" s="442"/>
      <c r="L86" s="442"/>
      <c r="M86" s="229">
        <f t="shared" si="5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4"/>
        <v>0</v>
      </c>
      <c r="I87" s="442"/>
      <c r="J87" s="442"/>
      <c r="K87" s="442"/>
      <c r="L87" s="442"/>
      <c r="M87" s="229">
        <f t="shared" si="5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4"/>
        <v>0</v>
      </c>
      <c r="I88" s="442"/>
      <c r="J88" s="442"/>
      <c r="K88" s="442"/>
      <c r="L88" s="442"/>
      <c r="M88" s="229">
        <f t="shared" si="5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4"/>
        <v>0</v>
      </c>
      <c r="I89" s="444"/>
      <c r="J89" s="444"/>
      <c r="K89" s="444"/>
      <c r="L89" s="444"/>
      <c r="M89" s="283">
        <f t="shared" si="5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4"/>
        <v>0</v>
      </c>
      <c r="I90" s="445"/>
      <c r="J90" s="445"/>
      <c r="K90" s="445"/>
      <c r="L90" s="445"/>
      <c r="M90" s="229">
        <f t="shared" si="5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4"/>
        <v>0</v>
      </c>
      <c r="I91" s="442"/>
      <c r="J91" s="442"/>
      <c r="K91" s="442"/>
      <c r="L91" s="442"/>
      <c r="M91" s="229">
        <f t="shared" si="5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4"/>
        <v>0</v>
      </c>
      <c r="I92" s="442"/>
      <c r="J92" s="442"/>
      <c r="K92" s="442"/>
      <c r="L92" s="442"/>
      <c r="M92" s="229">
        <f t="shared" si="5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4"/>
        <v>0</v>
      </c>
      <c r="I93" s="442"/>
      <c r="J93" s="442"/>
      <c r="K93" s="442"/>
      <c r="L93" s="442"/>
      <c r="M93" s="229">
        <f t="shared" si="5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4"/>
        <v>0</v>
      </c>
      <c r="I94" s="442"/>
      <c r="J94" s="442"/>
      <c r="K94" s="442"/>
      <c r="L94" s="442"/>
      <c r="M94" s="229">
        <f t="shared" si="5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4"/>
        <v>0</v>
      </c>
      <c r="I95" s="442"/>
      <c r="J95" s="442"/>
      <c r="K95" s="442"/>
      <c r="L95" s="442"/>
      <c r="M95" s="229">
        <f t="shared" si="5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4"/>
        <v>0</v>
      </c>
      <c r="I96" s="442"/>
      <c r="J96" s="442"/>
      <c r="K96" s="442"/>
      <c r="L96" s="442"/>
      <c r="M96" s="229">
        <f t="shared" si="5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4"/>
        <v>0</v>
      </c>
      <c r="I97" s="444"/>
      <c r="J97" s="444"/>
      <c r="K97" s="444"/>
      <c r="L97" s="444"/>
      <c r="M97" s="283">
        <f t="shared" si="5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4"/>
        <v>0</v>
      </c>
      <c r="I98" s="445"/>
      <c r="J98" s="445"/>
      <c r="K98" s="445"/>
      <c r="L98" s="445"/>
      <c r="M98" s="229">
        <f t="shared" si="5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4"/>
        <v>0</v>
      </c>
      <c r="I99" s="442"/>
      <c r="J99" s="442"/>
      <c r="K99" s="442"/>
      <c r="L99" s="442"/>
      <c r="M99" s="229">
        <f t="shared" si="5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4"/>
        <v>0</v>
      </c>
      <c r="I100" s="442"/>
      <c r="J100" s="442"/>
      <c r="K100" s="442"/>
      <c r="L100" s="442"/>
      <c r="M100" s="229">
        <f t="shared" si="5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4"/>
        <v>0</v>
      </c>
      <c r="I101" s="442"/>
      <c r="J101" s="442"/>
      <c r="K101" s="442"/>
      <c r="L101" s="442"/>
      <c r="M101" s="229">
        <f t="shared" si="5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4"/>
        <v>0</v>
      </c>
      <c r="I102" s="442"/>
      <c r="J102" s="442"/>
      <c r="K102" s="442"/>
      <c r="L102" s="442"/>
      <c r="M102" s="229">
        <f t="shared" si="5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 t="shared" si="4"/>
        <v>0</v>
      </c>
      <c r="I103" s="442"/>
      <c r="J103" s="442"/>
      <c r="K103" s="442"/>
      <c r="L103" s="442"/>
      <c r="M103" s="229">
        <f t="shared" si="5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4"/>
        <v>0</v>
      </c>
      <c r="I104" s="442"/>
      <c r="J104" s="442"/>
      <c r="K104" s="442"/>
      <c r="L104" s="442"/>
      <c r="M104" s="229">
        <f t="shared" si="5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4"/>
        <v>0</v>
      </c>
      <c r="I105" s="444"/>
      <c r="J105" s="444"/>
      <c r="K105" s="444"/>
      <c r="L105" s="444"/>
      <c r="M105" s="283">
        <f t="shared" si="5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4"/>
        <v>0</v>
      </c>
      <c r="I106" s="445"/>
      <c r="J106" s="445"/>
      <c r="K106" s="445"/>
      <c r="L106" s="445"/>
      <c r="M106" s="229">
        <f t="shared" si="5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ref="H107:H125" si="6">F107*G107</f>
        <v>0</v>
      </c>
      <c r="I107" s="442"/>
      <c r="J107" s="442"/>
      <c r="K107" s="442"/>
      <c r="L107" s="442"/>
      <c r="M107" s="229">
        <f t="shared" si="5"/>
        <v>0</v>
      </c>
      <c r="N107" s="37"/>
      <c r="O107" s="40"/>
      <c r="P107" s="158"/>
      <c r="Q107" s="121"/>
      <c r="R107" s="175"/>
    </row>
    <row r="108" spans="2:18" ht="12.75" customHeight="1" x14ac:dyDescent="0.2">
      <c r="B108" s="555"/>
      <c r="C108" s="556"/>
      <c r="D108" s="306"/>
      <c r="E108" s="245"/>
      <c r="F108" s="307"/>
      <c r="G108" s="307"/>
      <c r="H108" s="25">
        <f t="shared" si="6"/>
        <v>0</v>
      </c>
      <c r="I108" s="442"/>
      <c r="J108" s="442"/>
      <c r="K108" s="442"/>
      <c r="L108" s="442"/>
      <c r="M108" s="229">
        <f t="shared" si="5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6"/>
        <v>0</v>
      </c>
      <c r="I109" s="442"/>
      <c r="J109" s="442"/>
      <c r="K109" s="442"/>
      <c r="L109" s="442"/>
      <c r="M109" s="229">
        <f t="shared" si="5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6"/>
        <v>0</v>
      </c>
      <c r="I110" s="444"/>
      <c r="J110" s="444"/>
      <c r="K110" s="444"/>
      <c r="L110" s="444"/>
      <c r="M110" s="283">
        <f t="shared" si="5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6"/>
        <v>0</v>
      </c>
      <c r="I111" s="445"/>
      <c r="J111" s="445"/>
      <c r="K111" s="445"/>
      <c r="L111" s="445"/>
      <c r="M111" s="229">
        <f t="shared" si="5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6"/>
        <v>0</v>
      </c>
      <c r="I112" s="442"/>
      <c r="J112" s="442"/>
      <c r="K112" s="442"/>
      <c r="L112" s="442"/>
      <c r="M112" s="229">
        <f t="shared" si="5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6"/>
        <v>0</v>
      </c>
      <c r="I113" s="442"/>
      <c r="J113" s="442"/>
      <c r="K113" s="442"/>
      <c r="L113" s="442"/>
      <c r="M113" s="229">
        <f t="shared" si="5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6"/>
        <v>0</v>
      </c>
      <c r="I114" s="442"/>
      <c r="J114" s="442"/>
      <c r="K114" s="442"/>
      <c r="L114" s="442"/>
      <c r="M114" s="229">
        <f t="shared" si="5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6"/>
        <v>0</v>
      </c>
      <c r="I115" s="442"/>
      <c r="J115" s="442"/>
      <c r="K115" s="442"/>
      <c r="L115" s="442"/>
      <c r="M115" s="229">
        <f t="shared" si="5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6"/>
        <v>0</v>
      </c>
      <c r="I116" s="442"/>
      <c r="J116" s="442"/>
      <c r="K116" s="442"/>
      <c r="L116" s="442"/>
      <c r="M116" s="229">
        <f t="shared" si="5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6"/>
        <v>0</v>
      </c>
      <c r="I117" s="442"/>
      <c r="J117" s="442"/>
      <c r="K117" s="442"/>
      <c r="L117" s="442"/>
      <c r="M117" s="229">
        <f t="shared" si="5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6"/>
        <v>0</v>
      </c>
      <c r="I118" s="442"/>
      <c r="J118" s="442"/>
      <c r="K118" s="442"/>
      <c r="L118" s="442"/>
      <c r="M118" s="229">
        <f t="shared" si="5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6"/>
        <v>0</v>
      </c>
      <c r="I119" s="444"/>
      <c r="J119" s="444"/>
      <c r="K119" s="444"/>
      <c r="L119" s="444"/>
      <c r="M119" s="283">
        <f t="shared" si="5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6"/>
        <v>0</v>
      </c>
      <c r="I120" s="445"/>
      <c r="J120" s="445"/>
      <c r="K120" s="445"/>
      <c r="L120" s="445"/>
      <c r="M120" s="229">
        <f t="shared" si="5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6"/>
        <v>0</v>
      </c>
      <c r="I121" s="442"/>
      <c r="J121" s="442"/>
      <c r="K121" s="442"/>
      <c r="L121" s="442"/>
      <c r="M121" s="229">
        <f t="shared" si="5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6"/>
        <v>0</v>
      </c>
      <c r="I122" s="444"/>
      <c r="J122" s="444"/>
      <c r="K122" s="444"/>
      <c r="L122" s="444"/>
      <c r="M122" s="283">
        <f t="shared" si="5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253">
        <f t="shared" si="6"/>
        <v>0</v>
      </c>
      <c r="I123" s="419"/>
      <c r="J123" s="419"/>
      <c r="K123" s="419"/>
      <c r="L123" s="419"/>
      <c r="M123" s="229">
        <f t="shared" si="5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 t="shared" si="6"/>
        <v>0</v>
      </c>
      <c r="I124" s="420"/>
      <c r="J124" s="420"/>
      <c r="K124" s="420"/>
      <c r="L124" s="420"/>
      <c r="M124" s="229">
        <f t="shared" si="5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254">
        <f t="shared" si="6"/>
        <v>0</v>
      </c>
      <c r="I125" s="421"/>
      <c r="J125" s="421"/>
      <c r="K125" s="421"/>
      <c r="L125" s="421"/>
      <c r="M125" s="283">
        <f t="shared" si="5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19"/>
      <c r="J126" s="219"/>
      <c r="K126" s="219"/>
      <c r="L126" s="219"/>
      <c r="M126" s="226"/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1">
        <f>SUM(I11:I125)</f>
        <v>0</v>
      </c>
      <c r="J127" s="341">
        <f>SUM(J11:J125)</f>
        <v>0</v>
      </c>
      <c r="K127" s="341">
        <f>SUM(K11:K125)</f>
        <v>0</v>
      </c>
      <c r="L127" s="341">
        <f>SUM(L11:L125)</f>
        <v>0</v>
      </c>
      <c r="M127" s="279">
        <f t="shared" si="5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42"/>
      <c r="M128" s="330"/>
      <c r="N128" s="37"/>
      <c r="O128" s="158"/>
      <c r="Q128" s="165"/>
    </row>
    <row r="129" spans="2:18" x14ac:dyDescent="0.2">
      <c r="F129" s="38"/>
      <c r="H129" s="36"/>
      <c r="I129" s="36"/>
      <c r="J129" s="36"/>
      <c r="K129" s="36"/>
      <c r="L129" s="342"/>
      <c r="M129" s="330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42"/>
      <c r="M130" s="330"/>
      <c r="N130" s="37"/>
      <c r="O130" s="158"/>
      <c r="Q130" s="165"/>
    </row>
    <row r="131" spans="2:18" ht="30.75" customHeight="1" thickBot="1" x14ac:dyDescent="0.25">
      <c r="B131" s="394" t="s">
        <v>95</v>
      </c>
      <c r="C131" s="402"/>
      <c r="D131" s="403"/>
      <c r="E131" s="404"/>
      <c r="F131" s="404"/>
      <c r="G131" s="405"/>
      <c r="H131" s="402"/>
      <c r="I131" s="402"/>
      <c r="J131" s="402"/>
      <c r="K131" s="402"/>
      <c r="L131" s="402"/>
      <c r="M131" s="402"/>
      <c r="N131" s="402"/>
      <c r="O131" s="406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226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2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65" si="7">F134*G134</f>
        <v>0</v>
      </c>
      <c r="I134" s="243"/>
      <c r="J134" s="243"/>
      <c r="K134" s="243"/>
      <c r="L134" s="243"/>
      <c r="M134" s="229">
        <f t="shared" si="5"/>
        <v>0</v>
      </c>
      <c r="N134" s="25">
        <f>H134</f>
        <v>0</v>
      </c>
      <c r="O134" s="40"/>
      <c r="Q134" s="121"/>
      <c r="R134" s="175"/>
    </row>
    <row r="135" spans="2:18" ht="12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7"/>
        <v>0</v>
      </c>
      <c r="I135" s="243"/>
      <c r="J135" s="243"/>
      <c r="K135" s="243"/>
      <c r="L135" s="243"/>
      <c r="M135" s="229">
        <f t="shared" si="5"/>
        <v>0</v>
      </c>
      <c r="N135" s="25">
        <f t="shared" ref="N135:N156" si="8">H135</f>
        <v>0</v>
      </c>
      <c r="O135" s="40"/>
      <c r="Q135" s="121"/>
      <c r="R135" s="175"/>
    </row>
    <row r="136" spans="2:18" ht="12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7"/>
        <v>0</v>
      </c>
      <c r="I136" s="243"/>
      <c r="J136" s="243"/>
      <c r="K136" s="243"/>
      <c r="L136" s="243"/>
      <c r="M136" s="229">
        <f t="shared" si="5"/>
        <v>0</v>
      </c>
      <c r="N136" s="25">
        <f t="shared" si="8"/>
        <v>0</v>
      </c>
      <c r="O136" s="40"/>
      <c r="Q136" s="173"/>
      <c r="R136" s="175"/>
    </row>
    <row r="137" spans="2:18" ht="12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7"/>
        <v>0</v>
      </c>
      <c r="I137" s="243"/>
      <c r="J137" s="243"/>
      <c r="K137" s="243"/>
      <c r="L137" s="243"/>
      <c r="M137" s="229">
        <f t="shared" si="5"/>
        <v>0</v>
      </c>
      <c r="N137" s="25">
        <f t="shared" si="8"/>
        <v>0</v>
      </c>
      <c r="O137" s="40"/>
      <c r="Q137" s="121"/>
      <c r="R137" s="175"/>
    </row>
    <row r="138" spans="2:18" ht="12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7"/>
        <v>0</v>
      </c>
      <c r="I138" s="243"/>
      <c r="J138" s="243"/>
      <c r="K138" s="243"/>
      <c r="L138" s="243"/>
      <c r="M138" s="229">
        <f t="shared" ref="M138:M201" si="9">+SUM(I138:L138)</f>
        <v>0</v>
      </c>
      <c r="N138" s="25">
        <f t="shared" si="8"/>
        <v>0</v>
      </c>
      <c r="O138" s="40"/>
      <c r="Q138" s="121"/>
      <c r="R138" s="175"/>
    </row>
    <row r="139" spans="2:18" ht="12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7"/>
        <v>0</v>
      </c>
      <c r="I139" s="243"/>
      <c r="J139" s="243"/>
      <c r="K139" s="243"/>
      <c r="L139" s="243"/>
      <c r="M139" s="229">
        <f t="shared" si="9"/>
        <v>0</v>
      </c>
      <c r="N139" s="25">
        <f t="shared" si="8"/>
        <v>0</v>
      </c>
      <c r="O139" s="40"/>
      <c r="Q139" s="121"/>
      <c r="R139" s="175"/>
    </row>
    <row r="140" spans="2:18" ht="12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7"/>
        <v>0</v>
      </c>
      <c r="I140" s="243"/>
      <c r="J140" s="243"/>
      <c r="K140" s="243"/>
      <c r="L140" s="243"/>
      <c r="M140" s="229">
        <f t="shared" si="9"/>
        <v>0</v>
      </c>
      <c r="N140" s="25">
        <f t="shared" si="8"/>
        <v>0</v>
      </c>
      <c r="O140" s="40"/>
      <c r="Q140" s="121"/>
      <c r="R140" s="175"/>
    </row>
    <row r="141" spans="2:18" ht="12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7"/>
        <v>0</v>
      </c>
      <c r="I141" s="243"/>
      <c r="J141" s="243"/>
      <c r="K141" s="243"/>
      <c r="L141" s="243"/>
      <c r="M141" s="229">
        <f t="shared" si="9"/>
        <v>0</v>
      </c>
      <c r="N141" s="25">
        <f t="shared" si="8"/>
        <v>0</v>
      </c>
      <c r="O141" s="40"/>
      <c r="Q141" s="121"/>
      <c r="R141" s="175"/>
    </row>
    <row r="142" spans="2:18" ht="12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7"/>
        <v>0</v>
      </c>
      <c r="I142" s="243"/>
      <c r="J142" s="243"/>
      <c r="K142" s="243"/>
      <c r="L142" s="243"/>
      <c r="M142" s="229">
        <f t="shared" si="9"/>
        <v>0</v>
      </c>
      <c r="N142" s="25">
        <f t="shared" si="8"/>
        <v>0</v>
      </c>
      <c r="O142" s="40"/>
      <c r="Q142" s="121"/>
      <c r="R142" s="175"/>
    </row>
    <row r="143" spans="2:18" ht="12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7"/>
        <v>0</v>
      </c>
      <c r="I143" s="243"/>
      <c r="J143" s="243"/>
      <c r="K143" s="243"/>
      <c r="L143" s="243"/>
      <c r="M143" s="229">
        <f t="shared" si="9"/>
        <v>0</v>
      </c>
      <c r="N143" s="25">
        <f t="shared" si="8"/>
        <v>0</v>
      </c>
      <c r="O143" s="40"/>
      <c r="Q143" s="121"/>
      <c r="R143" s="175"/>
    </row>
    <row r="144" spans="2:18" ht="12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7"/>
        <v>0</v>
      </c>
      <c r="I144" s="243"/>
      <c r="J144" s="243"/>
      <c r="K144" s="243"/>
      <c r="L144" s="243"/>
      <c r="M144" s="229">
        <f t="shared" si="9"/>
        <v>0</v>
      </c>
      <c r="N144" s="25">
        <f t="shared" si="8"/>
        <v>0</v>
      </c>
      <c r="O144" s="40"/>
      <c r="Q144" s="121"/>
      <c r="R144" s="175"/>
    </row>
    <row r="145" spans="2:18" ht="12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7"/>
        <v>0</v>
      </c>
      <c r="I145" s="243"/>
      <c r="J145" s="243"/>
      <c r="K145" s="243"/>
      <c r="L145" s="243"/>
      <c r="M145" s="229">
        <f t="shared" si="9"/>
        <v>0</v>
      </c>
      <c r="N145" s="25">
        <f t="shared" si="8"/>
        <v>0</v>
      </c>
      <c r="O145" s="40"/>
      <c r="Q145" s="121"/>
      <c r="R145" s="175"/>
    </row>
    <row r="146" spans="2:18" ht="12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7"/>
        <v>0</v>
      </c>
      <c r="I146" s="243"/>
      <c r="J146" s="243"/>
      <c r="K146" s="243"/>
      <c r="L146" s="243"/>
      <c r="M146" s="229">
        <f t="shared" si="9"/>
        <v>0</v>
      </c>
      <c r="N146" s="25">
        <f t="shared" si="8"/>
        <v>0</v>
      </c>
      <c r="O146" s="40"/>
      <c r="Q146" s="121"/>
      <c r="R146" s="175"/>
    </row>
    <row r="147" spans="2:18" ht="12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7"/>
        <v>0</v>
      </c>
      <c r="I147" s="243"/>
      <c r="J147" s="243"/>
      <c r="K147" s="243"/>
      <c r="L147" s="243"/>
      <c r="M147" s="229">
        <f t="shared" si="9"/>
        <v>0</v>
      </c>
      <c r="N147" s="25">
        <f t="shared" si="8"/>
        <v>0</v>
      </c>
      <c r="O147" s="40"/>
      <c r="Q147" s="121"/>
      <c r="R147" s="175"/>
    </row>
    <row r="148" spans="2:18" ht="12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7"/>
        <v>0</v>
      </c>
      <c r="I148" s="243"/>
      <c r="J148" s="243"/>
      <c r="K148" s="243"/>
      <c r="L148" s="243"/>
      <c r="M148" s="229">
        <f t="shared" si="9"/>
        <v>0</v>
      </c>
      <c r="N148" s="25">
        <f t="shared" si="8"/>
        <v>0</v>
      </c>
      <c r="O148" s="40"/>
      <c r="Q148" s="121"/>
      <c r="R148" s="175"/>
    </row>
    <row r="149" spans="2:18" ht="12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7"/>
        <v>0</v>
      </c>
      <c r="I149" s="243"/>
      <c r="J149" s="243"/>
      <c r="K149" s="243"/>
      <c r="L149" s="243"/>
      <c r="M149" s="229">
        <f t="shared" si="9"/>
        <v>0</v>
      </c>
      <c r="N149" s="25">
        <f t="shared" si="8"/>
        <v>0</v>
      </c>
      <c r="O149" s="40"/>
      <c r="Q149" s="121"/>
      <c r="R149" s="175"/>
    </row>
    <row r="150" spans="2:18" ht="12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7"/>
        <v>0</v>
      </c>
      <c r="I150" s="243"/>
      <c r="J150" s="243"/>
      <c r="K150" s="243"/>
      <c r="L150" s="243"/>
      <c r="M150" s="229">
        <f t="shared" si="9"/>
        <v>0</v>
      </c>
      <c r="N150" s="25">
        <f t="shared" si="8"/>
        <v>0</v>
      </c>
      <c r="O150" s="40"/>
      <c r="Q150" s="121"/>
      <c r="R150" s="175"/>
    </row>
    <row r="151" spans="2:18" ht="12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7"/>
        <v>0</v>
      </c>
      <c r="I151" s="243"/>
      <c r="J151" s="243"/>
      <c r="K151" s="243"/>
      <c r="L151" s="243"/>
      <c r="M151" s="229">
        <f t="shared" si="9"/>
        <v>0</v>
      </c>
      <c r="N151" s="25">
        <f t="shared" si="8"/>
        <v>0</v>
      </c>
      <c r="O151" s="40"/>
      <c r="Q151" s="121"/>
      <c r="R151" s="175"/>
    </row>
    <row r="152" spans="2:18" ht="12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7"/>
        <v>0</v>
      </c>
      <c r="I152" s="243"/>
      <c r="J152" s="243"/>
      <c r="K152" s="243"/>
      <c r="L152" s="243"/>
      <c r="M152" s="229">
        <f t="shared" si="9"/>
        <v>0</v>
      </c>
      <c r="N152" s="25">
        <f t="shared" si="8"/>
        <v>0</v>
      </c>
      <c r="O152" s="40"/>
      <c r="Q152" s="121"/>
      <c r="R152" s="175"/>
    </row>
    <row r="153" spans="2:18" ht="12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7"/>
        <v>0</v>
      </c>
      <c r="I153" s="243"/>
      <c r="J153" s="243"/>
      <c r="K153" s="243"/>
      <c r="L153" s="243"/>
      <c r="M153" s="229">
        <f t="shared" si="9"/>
        <v>0</v>
      </c>
      <c r="N153" s="25">
        <f t="shared" si="8"/>
        <v>0</v>
      </c>
      <c r="O153" s="40"/>
      <c r="Q153" s="121"/>
      <c r="R153" s="175"/>
    </row>
    <row r="154" spans="2:18" ht="12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7"/>
        <v>0</v>
      </c>
      <c r="I154" s="243"/>
      <c r="J154" s="243"/>
      <c r="K154" s="243"/>
      <c r="L154" s="243"/>
      <c r="M154" s="229">
        <f t="shared" si="9"/>
        <v>0</v>
      </c>
      <c r="N154" s="25">
        <f t="shared" si="8"/>
        <v>0</v>
      </c>
      <c r="O154" s="40"/>
      <c r="Q154" s="121"/>
      <c r="R154" s="175"/>
    </row>
    <row r="155" spans="2:18" ht="12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7"/>
        <v>0</v>
      </c>
      <c r="I155" s="243"/>
      <c r="J155" s="243"/>
      <c r="K155" s="243"/>
      <c r="L155" s="243"/>
      <c r="M155" s="229">
        <f t="shared" si="9"/>
        <v>0</v>
      </c>
      <c r="N155" s="25">
        <f t="shared" si="8"/>
        <v>0</v>
      </c>
      <c r="O155" s="40"/>
      <c r="Q155" s="121"/>
      <c r="R155" s="175"/>
    </row>
    <row r="156" spans="2:18" ht="12" customHeight="1" x14ac:dyDescent="0.2">
      <c r="B156" s="565"/>
      <c r="C156" s="274" t="s">
        <v>114</v>
      </c>
      <c r="D156" s="306"/>
      <c r="E156" s="245"/>
      <c r="F156" s="307"/>
      <c r="G156" s="307"/>
      <c r="H156" s="25">
        <f t="shared" si="7"/>
        <v>0</v>
      </c>
      <c r="I156" s="243"/>
      <c r="J156" s="243"/>
      <c r="K156" s="243"/>
      <c r="L156" s="243"/>
      <c r="M156" s="229">
        <f t="shared" si="9"/>
        <v>0</v>
      </c>
      <c r="N156" s="25">
        <f t="shared" si="8"/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7"/>
        <v>0</v>
      </c>
      <c r="I157" s="243"/>
      <c r="J157" s="243"/>
      <c r="K157" s="243"/>
      <c r="L157" s="243"/>
      <c r="M157" s="229">
        <f t="shared" si="9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7"/>
        <v>0</v>
      </c>
      <c r="I158" s="243"/>
      <c r="J158" s="243"/>
      <c r="K158" s="243"/>
      <c r="L158" s="243"/>
      <c r="M158" s="229">
        <f t="shared" si="9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7"/>
        <v>0</v>
      </c>
      <c r="I159" s="243"/>
      <c r="J159" s="243"/>
      <c r="K159" s="243"/>
      <c r="L159" s="243"/>
      <c r="M159" s="229">
        <f t="shared" si="9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7"/>
        <v>0</v>
      </c>
      <c r="I160" s="243"/>
      <c r="J160" s="243"/>
      <c r="K160" s="243"/>
      <c r="L160" s="243"/>
      <c r="M160" s="229">
        <f t="shared" si="9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7"/>
        <v>0</v>
      </c>
      <c r="I161" s="243"/>
      <c r="J161" s="243"/>
      <c r="K161" s="243"/>
      <c r="L161" s="243"/>
      <c r="M161" s="229">
        <f t="shared" si="9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7"/>
        <v>0</v>
      </c>
      <c r="I162" s="243"/>
      <c r="J162" s="243"/>
      <c r="K162" s="243"/>
      <c r="L162" s="243"/>
      <c r="M162" s="229">
        <f t="shared" si="9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7"/>
        <v>0</v>
      </c>
      <c r="I163" s="243"/>
      <c r="J163" s="243"/>
      <c r="K163" s="243"/>
      <c r="L163" s="243"/>
      <c r="M163" s="229">
        <f t="shared" si="9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 t="shared" si="7"/>
        <v>0</v>
      </c>
      <c r="I164" s="243"/>
      <c r="J164" s="243"/>
      <c r="K164" s="243"/>
      <c r="L164" s="243"/>
      <c r="M164" s="229">
        <f t="shared" si="9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7"/>
        <v>0</v>
      </c>
      <c r="I165" s="243"/>
      <c r="J165" s="243"/>
      <c r="K165" s="243"/>
      <c r="L165" s="243"/>
      <c r="M165" s="229">
        <f t="shared" si="9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ref="H166:H195" si="10">F166*G166</f>
        <v>0</v>
      </c>
      <c r="I166" s="446"/>
      <c r="J166" s="446"/>
      <c r="K166" s="446"/>
      <c r="L166" s="446"/>
      <c r="M166" s="283">
        <f t="shared" si="9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10"/>
        <v>0</v>
      </c>
      <c r="I167" s="243"/>
      <c r="J167" s="243"/>
      <c r="K167" s="243"/>
      <c r="L167" s="243"/>
      <c r="M167" s="284">
        <f t="shared" si="9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10"/>
        <v>0</v>
      </c>
      <c r="I168" s="243"/>
      <c r="J168" s="243"/>
      <c r="K168" s="243"/>
      <c r="L168" s="243"/>
      <c r="M168" s="229">
        <f t="shared" si="9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6"/>
      <c r="E169" s="245"/>
      <c r="F169" s="307"/>
      <c r="G169" s="307"/>
      <c r="H169" s="25">
        <f t="shared" si="10"/>
        <v>0</v>
      </c>
      <c r="I169" s="243"/>
      <c r="J169" s="243"/>
      <c r="K169" s="243"/>
      <c r="L169" s="243"/>
      <c r="M169" s="229">
        <f t="shared" si="9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6"/>
      <c r="E170" s="245"/>
      <c r="F170" s="307"/>
      <c r="G170" s="307"/>
      <c r="H170" s="25">
        <f t="shared" si="10"/>
        <v>0</v>
      </c>
      <c r="I170" s="243"/>
      <c r="J170" s="243"/>
      <c r="K170" s="243"/>
      <c r="L170" s="243"/>
      <c r="M170" s="229">
        <f t="shared" si="9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6"/>
      <c r="E171" s="245"/>
      <c r="F171" s="307"/>
      <c r="G171" s="307"/>
      <c r="H171" s="25">
        <f t="shared" si="10"/>
        <v>0</v>
      </c>
      <c r="I171" s="243"/>
      <c r="J171" s="243"/>
      <c r="K171" s="243"/>
      <c r="L171" s="243"/>
      <c r="M171" s="229">
        <f t="shared" si="9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10"/>
        <v>0</v>
      </c>
      <c r="I172" s="243"/>
      <c r="J172" s="243"/>
      <c r="K172" s="243"/>
      <c r="L172" s="243"/>
      <c r="M172" s="229">
        <f t="shared" si="9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10"/>
        <v>0</v>
      </c>
      <c r="I173" s="243"/>
      <c r="J173" s="243"/>
      <c r="K173" s="243"/>
      <c r="L173" s="243"/>
      <c r="M173" s="229">
        <f t="shared" si="9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10"/>
        <v>0</v>
      </c>
      <c r="I174" s="243"/>
      <c r="J174" s="243"/>
      <c r="K174" s="243"/>
      <c r="L174" s="243"/>
      <c r="M174" s="229">
        <f t="shared" si="9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 t="shared" si="10"/>
        <v>0</v>
      </c>
      <c r="I175" s="243"/>
      <c r="J175" s="243"/>
      <c r="K175" s="243"/>
      <c r="L175" s="243"/>
      <c r="M175" s="229">
        <f t="shared" si="9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10"/>
        <v>0</v>
      </c>
      <c r="I176" s="243"/>
      <c r="J176" s="243"/>
      <c r="K176" s="243"/>
      <c r="L176" s="243"/>
      <c r="M176" s="229">
        <f t="shared" si="9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10"/>
        <v>0</v>
      </c>
      <c r="I177" s="243"/>
      <c r="J177" s="243"/>
      <c r="K177" s="243"/>
      <c r="L177" s="243"/>
      <c r="M177" s="229">
        <f t="shared" si="9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10"/>
        <v>0</v>
      </c>
      <c r="I178" s="243"/>
      <c r="J178" s="243"/>
      <c r="K178" s="243"/>
      <c r="L178" s="243"/>
      <c r="M178" s="229">
        <f t="shared" si="9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10"/>
        <v>0</v>
      </c>
      <c r="I179" s="243"/>
      <c r="J179" s="243"/>
      <c r="K179" s="243"/>
      <c r="L179" s="243"/>
      <c r="M179" s="229">
        <f t="shared" si="9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10"/>
        <v>0</v>
      </c>
      <c r="I180" s="243"/>
      <c r="J180" s="243"/>
      <c r="K180" s="243"/>
      <c r="L180" s="243"/>
      <c r="M180" s="229">
        <f t="shared" si="9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10"/>
        <v>0</v>
      </c>
      <c r="I181" s="243"/>
      <c r="J181" s="243"/>
      <c r="K181" s="243"/>
      <c r="L181" s="243"/>
      <c r="M181" s="229">
        <f t="shared" si="9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10"/>
        <v>0</v>
      </c>
      <c r="I182" s="243"/>
      <c r="J182" s="243"/>
      <c r="K182" s="243"/>
      <c r="L182" s="243"/>
      <c r="M182" s="229">
        <f t="shared" si="9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10"/>
        <v>0</v>
      </c>
      <c r="I183" s="243"/>
      <c r="J183" s="243"/>
      <c r="K183" s="243"/>
      <c r="L183" s="243"/>
      <c r="M183" s="229">
        <f t="shared" si="9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10"/>
        <v>0</v>
      </c>
      <c r="I184" s="243"/>
      <c r="J184" s="243"/>
      <c r="K184" s="243"/>
      <c r="L184" s="243"/>
      <c r="M184" s="229">
        <f t="shared" si="9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10"/>
        <v>0</v>
      </c>
      <c r="I185" s="243"/>
      <c r="J185" s="243"/>
      <c r="K185" s="243"/>
      <c r="L185" s="243"/>
      <c r="M185" s="229">
        <f t="shared" si="9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10"/>
        <v>0</v>
      </c>
      <c r="I186" s="243"/>
      <c r="J186" s="243"/>
      <c r="K186" s="243"/>
      <c r="L186" s="243"/>
      <c r="M186" s="229">
        <f t="shared" si="9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10"/>
        <v>0</v>
      </c>
      <c r="I187" s="243"/>
      <c r="J187" s="243"/>
      <c r="K187" s="243"/>
      <c r="L187" s="243"/>
      <c r="M187" s="229">
        <f t="shared" si="9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10"/>
        <v>0</v>
      </c>
      <c r="I188" s="250"/>
      <c r="J188" s="250"/>
      <c r="K188" s="250"/>
      <c r="L188" s="444"/>
      <c r="M188" s="283">
        <f t="shared" si="9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10"/>
        <v>0</v>
      </c>
      <c r="I189" s="262"/>
      <c r="J189" s="262"/>
      <c r="K189" s="262"/>
      <c r="L189" s="262"/>
      <c r="M189" s="229">
        <f t="shared" si="9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10"/>
        <v>0</v>
      </c>
      <c r="I190" s="243"/>
      <c r="J190" s="243"/>
      <c r="K190" s="243"/>
      <c r="L190" s="243"/>
      <c r="M190" s="229">
        <f t="shared" si="9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 t="shared" si="10"/>
        <v>0</v>
      </c>
      <c r="I191" s="243"/>
      <c r="J191" s="243"/>
      <c r="K191" s="243"/>
      <c r="L191" s="243"/>
      <c r="M191" s="229">
        <f t="shared" si="9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10"/>
        <v>0</v>
      </c>
      <c r="I192" s="243"/>
      <c r="J192" s="243"/>
      <c r="K192" s="243"/>
      <c r="L192" s="243"/>
      <c r="M192" s="229">
        <f t="shared" si="9"/>
        <v>0</v>
      </c>
      <c r="N192" s="37"/>
      <c r="O192" s="40"/>
      <c r="Q192" s="121"/>
      <c r="R192" s="175"/>
    </row>
    <row r="193" spans="2:18" ht="13.5" thickBot="1" x14ac:dyDescent="0.25">
      <c r="B193" s="555"/>
      <c r="C193" s="556"/>
      <c r="D193" s="306"/>
      <c r="E193" s="245"/>
      <c r="F193" s="307"/>
      <c r="G193" s="307"/>
      <c r="H193" s="25">
        <f t="shared" si="10"/>
        <v>0</v>
      </c>
      <c r="I193" s="243"/>
      <c r="J193" s="243"/>
      <c r="K193" s="243"/>
      <c r="L193" s="243"/>
      <c r="M193" s="229">
        <f t="shared" si="9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10"/>
        <v>0</v>
      </c>
      <c r="I194" s="250"/>
      <c r="J194" s="250"/>
      <c r="K194" s="250"/>
      <c r="L194" s="444"/>
      <c r="M194" s="283">
        <f t="shared" si="9"/>
        <v>0</v>
      </c>
      <c r="N194" s="576">
        <f>SUM(H189:H194)</f>
        <v>0</v>
      </c>
      <c r="O194" s="577"/>
      <c r="Q194" s="121"/>
      <c r="R194" s="175"/>
    </row>
    <row r="195" spans="2:18" x14ac:dyDescent="0.2">
      <c r="B195" s="547" t="s">
        <v>7</v>
      </c>
      <c r="C195" s="548"/>
      <c r="D195" s="325"/>
      <c r="E195" s="326"/>
      <c r="F195" s="327"/>
      <c r="G195" s="327"/>
      <c r="H195" s="32">
        <f t="shared" si="10"/>
        <v>0</v>
      </c>
      <c r="I195" s="262"/>
      <c r="J195" s="262"/>
      <c r="K195" s="262"/>
      <c r="L195" s="262"/>
      <c r="M195" s="229">
        <f t="shared" si="9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11">F196*G196</f>
        <v>0</v>
      </c>
      <c r="I196" s="243"/>
      <c r="J196" s="243"/>
      <c r="K196" s="243"/>
      <c r="L196" s="243"/>
      <c r="M196" s="229">
        <f t="shared" si="9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11"/>
        <v>0</v>
      </c>
      <c r="I197" s="243"/>
      <c r="J197" s="243"/>
      <c r="K197" s="243"/>
      <c r="L197" s="243"/>
      <c r="M197" s="229">
        <f t="shared" si="9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11"/>
        <v>0</v>
      </c>
      <c r="I198" s="243"/>
      <c r="J198" s="243"/>
      <c r="K198" s="243"/>
      <c r="L198" s="243"/>
      <c r="M198" s="229">
        <f t="shared" si="9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11"/>
        <v>0</v>
      </c>
      <c r="I199" s="243"/>
      <c r="J199" s="243"/>
      <c r="K199" s="243"/>
      <c r="L199" s="243"/>
      <c r="M199" s="229">
        <f t="shared" si="9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11"/>
        <v>0</v>
      </c>
      <c r="I200" s="243"/>
      <c r="J200" s="243"/>
      <c r="K200" s="243"/>
      <c r="L200" s="243"/>
      <c r="M200" s="229">
        <f t="shared" si="9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11"/>
        <v>0</v>
      </c>
      <c r="I201" s="243"/>
      <c r="J201" s="243"/>
      <c r="K201" s="243"/>
      <c r="L201" s="243"/>
      <c r="M201" s="229">
        <f t="shared" si="9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12">F202*G202</f>
        <v>0</v>
      </c>
      <c r="I202" s="250"/>
      <c r="J202" s="250"/>
      <c r="K202" s="250"/>
      <c r="L202" s="444"/>
      <c r="M202" s="283">
        <f t="shared" ref="M202:M250" si="13">+SUM(I202:L202)</f>
        <v>0</v>
      </c>
      <c r="N202" s="576">
        <f>SUM(H195:H202)</f>
        <v>0</v>
      </c>
      <c r="O202" s="577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12"/>
        <v>0</v>
      </c>
      <c r="I203" s="262"/>
      <c r="J203" s="262"/>
      <c r="K203" s="262"/>
      <c r="L203" s="262"/>
      <c r="M203" s="229">
        <f t="shared" si="13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12"/>
        <v>0</v>
      </c>
      <c r="I204" s="243"/>
      <c r="J204" s="243"/>
      <c r="K204" s="243"/>
      <c r="L204" s="243"/>
      <c r="M204" s="229">
        <f t="shared" si="13"/>
        <v>0</v>
      </c>
      <c r="N204" s="37"/>
      <c r="O204" s="40"/>
      <c r="Q204" s="121"/>
      <c r="R204" s="175"/>
    </row>
    <row r="205" spans="2:18" x14ac:dyDescent="0.2">
      <c r="B205" s="549"/>
      <c r="C205" s="550"/>
      <c r="D205" s="306"/>
      <c r="E205" s="245"/>
      <c r="F205" s="307"/>
      <c r="G205" s="307"/>
      <c r="H205" s="25">
        <f t="shared" si="12"/>
        <v>0</v>
      </c>
      <c r="I205" s="243"/>
      <c r="J205" s="243"/>
      <c r="K205" s="243"/>
      <c r="L205" s="243"/>
      <c r="M205" s="229">
        <f t="shared" si="13"/>
        <v>0</v>
      </c>
      <c r="N205" s="37"/>
      <c r="O205" s="40"/>
      <c r="Q205" s="121"/>
      <c r="R205" s="175"/>
    </row>
    <row r="206" spans="2:18" x14ac:dyDescent="0.2">
      <c r="B206" s="549"/>
      <c r="C206" s="550"/>
      <c r="D206" s="306"/>
      <c r="E206" s="245"/>
      <c r="F206" s="307"/>
      <c r="G206" s="307"/>
      <c r="H206" s="25">
        <f t="shared" si="12"/>
        <v>0</v>
      </c>
      <c r="I206" s="243"/>
      <c r="J206" s="243"/>
      <c r="K206" s="243"/>
      <c r="L206" s="243"/>
      <c r="M206" s="229">
        <f t="shared" si="13"/>
        <v>0</v>
      </c>
      <c r="N206" s="37"/>
      <c r="O206" s="40"/>
      <c r="Q206" s="121"/>
      <c r="R206" s="175"/>
    </row>
    <row r="207" spans="2:18" x14ac:dyDescent="0.2">
      <c r="B207" s="549"/>
      <c r="C207" s="550"/>
      <c r="D207" s="306"/>
      <c r="E207" s="245"/>
      <c r="F207" s="307"/>
      <c r="G207" s="307"/>
      <c r="H207" s="25">
        <f t="shared" si="12"/>
        <v>0</v>
      </c>
      <c r="I207" s="243"/>
      <c r="J207" s="243"/>
      <c r="K207" s="243"/>
      <c r="L207" s="243"/>
      <c r="M207" s="229">
        <f t="shared" si="13"/>
        <v>0</v>
      </c>
      <c r="N207" s="37"/>
      <c r="O207" s="40"/>
      <c r="Q207" s="121"/>
      <c r="R207" s="175"/>
    </row>
    <row r="208" spans="2:18" x14ac:dyDescent="0.2">
      <c r="B208" s="549"/>
      <c r="C208" s="550"/>
      <c r="D208" s="306"/>
      <c r="E208" s="245"/>
      <c r="F208" s="307"/>
      <c r="G208" s="307"/>
      <c r="H208" s="25">
        <f t="shared" si="12"/>
        <v>0</v>
      </c>
      <c r="I208" s="243"/>
      <c r="J208" s="243"/>
      <c r="K208" s="243"/>
      <c r="L208" s="243"/>
      <c r="M208" s="229">
        <f t="shared" si="13"/>
        <v>0</v>
      </c>
      <c r="N208" s="37"/>
      <c r="O208" s="40"/>
      <c r="Q208" s="121"/>
      <c r="R208" s="175"/>
    </row>
    <row r="209" spans="2:18" x14ac:dyDescent="0.2">
      <c r="B209" s="549"/>
      <c r="C209" s="550"/>
      <c r="D209" s="306"/>
      <c r="E209" s="245"/>
      <c r="F209" s="307"/>
      <c r="G209" s="307"/>
      <c r="H209" s="25">
        <f t="shared" si="12"/>
        <v>0</v>
      </c>
      <c r="I209" s="243"/>
      <c r="J209" s="243"/>
      <c r="K209" s="243"/>
      <c r="L209" s="243"/>
      <c r="M209" s="229">
        <f t="shared" si="13"/>
        <v>0</v>
      </c>
      <c r="N209" s="37"/>
      <c r="O209" s="40"/>
      <c r="Q209" s="121"/>
      <c r="R209" s="175"/>
    </row>
    <row r="210" spans="2:18" x14ac:dyDescent="0.2">
      <c r="B210" s="549"/>
      <c r="C210" s="550"/>
      <c r="D210" s="306"/>
      <c r="E210" s="245"/>
      <c r="F210" s="307"/>
      <c r="G210" s="307"/>
      <c r="H210" s="25">
        <f t="shared" si="12"/>
        <v>0</v>
      </c>
      <c r="I210" s="243"/>
      <c r="J210" s="243"/>
      <c r="K210" s="243"/>
      <c r="L210" s="243"/>
      <c r="M210" s="229">
        <f t="shared" si="13"/>
        <v>0</v>
      </c>
      <c r="N210" s="37"/>
      <c r="O210" s="40"/>
      <c r="Q210" s="121"/>
      <c r="R210" s="175"/>
    </row>
    <row r="211" spans="2:18" ht="13.5" thickBot="1" x14ac:dyDescent="0.25">
      <c r="B211" s="549"/>
      <c r="C211" s="550"/>
      <c r="D211" s="306"/>
      <c r="E211" s="245"/>
      <c r="F211" s="307"/>
      <c r="G211" s="307"/>
      <c r="H211" s="25">
        <f t="shared" si="12"/>
        <v>0</v>
      </c>
      <c r="I211" s="243"/>
      <c r="J211" s="243"/>
      <c r="K211" s="243"/>
      <c r="L211" s="243"/>
      <c r="M211" s="229">
        <f t="shared" si="13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12"/>
        <v>0</v>
      </c>
      <c r="I212" s="250"/>
      <c r="J212" s="250"/>
      <c r="K212" s="250"/>
      <c r="L212" s="444"/>
      <c r="M212" s="283">
        <f t="shared" si="13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12"/>
        <v>0</v>
      </c>
      <c r="I213" s="428"/>
      <c r="J213" s="428"/>
      <c r="K213" s="428"/>
      <c r="L213" s="428"/>
      <c r="M213" s="229">
        <f t="shared" si="13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12"/>
        <v>0</v>
      </c>
      <c r="I214" s="429"/>
      <c r="J214" s="429"/>
      <c r="K214" s="429"/>
      <c r="L214" s="429"/>
      <c r="M214" s="229">
        <f t="shared" si="13"/>
        <v>0</v>
      </c>
      <c r="N214" s="37"/>
      <c r="O214" s="40"/>
      <c r="Q214" s="121"/>
      <c r="R214" s="175"/>
    </row>
    <row r="215" spans="2:18" x14ac:dyDescent="0.2">
      <c r="B215" s="555"/>
      <c r="C215" s="556"/>
      <c r="D215" s="413"/>
      <c r="E215" s="414"/>
      <c r="F215" s="415"/>
      <c r="G215" s="415"/>
      <c r="H215" s="178">
        <f t="shared" si="12"/>
        <v>0</v>
      </c>
      <c r="I215" s="429"/>
      <c r="J215" s="429"/>
      <c r="K215" s="429"/>
      <c r="L215" s="429"/>
      <c r="M215" s="229">
        <f t="shared" si="13"/>
        <v>0</v>
      </c>
      <c r="N215" s="37"/>
      <c r="O215" s="40"/>
      <c r="Q215" s="121"/>
      <c r="R215" s="175"/>
    </row>
    <row r="216" spans="2:18" x14ac:dyDescent="0.2">
      <c r="B216" s="555"/>
      <c r="C216" s="556"/>
      <c r="D216" s="413"/>
      <c r="E216" s="414"/>
      <c r="F216" s="415"/>
      <c r="G216" s="415"/>
      <c r="H216" s="178">
        <f t="shared" si="12"/>
        <v>0</v>
      </c>
      <c r="I216" s="429"/>
      <c r="J216" s="429"/>
      <c r="K216" s="429"/>
      <c r="L216" s="429"/>
      <c r="M216" s="229">
        <f t="shared" si="13"/>
        <v>0</v>
      </c>
      <c r="N216" s="37"/>
      <c r="O216" s="40"/>
      <c r="Q216" s="121"/>
      <c r="R216" s="175"/>
    </row>
    <row r="217" spans="2:18" x14ac:dyDescent="0.2">
      <c r="B217" s="555"/>
      <c r="C217" s="556"/>
      <c r="D217" s="413"/>
      <c r="E217" s="414"/>
      <c r="F217" s="415"/>
      <c r="G217" s="415"/>
      <c r="H217" s="178">
        <f t="shared" si="12"/>
        <v>0</v>
      </c>
      <c r="I217" s="429"/>
      <c r="J217" s="429"/>
      <c r="K217" s="429"/>
      <c r="L217" s="429"/>
      <c r="M217" s="229">
        <f t="shared" si="13"/>
        <v>0</v>
      </c>
      <c r="N217" s="37"/>
      <c r="O217" s="40"/>
      <c r="Q217" s="121"/>
      <c r="R217" s="175"/>
    </row>
    <row r="218" spans="2:18" x14ac:dyDescent="0.2">
      <c r="B218" s="555"/>
      <c r="C218" s="556"/>
      <c r="D218" s="413"/>
      <c r="E218" s="414"/>
      <c r="F218" s="415"/>
      <c r="G218" s="415"/>
      <c r="H218" s="178">
        <f t="shared" si="12"/>
        <v>0</v>
      </c>
      <c r="I218" s="429"/>
      <c r="J218" s="429"/>
      <c r="K218" s="429"/>
      <c r="L218" s="429"/>
      <c r="M218" s="229">
        <f t="shared" si="13"/>
        <v>0</v>
      </c>
      <c r="N218" s="37"/>
      <c r="O218" s="40"/>
      <c r="Q218" s="121"/>
      <c r="R218" s="175"/>
    </row>
    <row r="219" spans="2:18" ht="13.5" thickBot="1" x14ac:dyDescent="0.25">
      <c r="B219" s="555"/>
      <c r="C219" s="556"/>
      <c r="D219" s="413"/>
      <c r="E219" s="414"/>
      <c r="F219" s="415"/>
      <c r="G219" s="415"/>
      <c r="H219" s="178">
        <f t="shared" si="12"/>
        <v>0</v>
      </c>
      <c r="I219" s="429"/>
      <c r="J219" s="429"/>
      <c r="K219" s="429"/>
      <c r="L219" s="429"/>
      <c r="M219" s="229">
        <f t="shared" si="13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12"/>
        <v>0</v>
      </c>
      <c r="I220" s="430"/>
      <c r="J220" s="430"/>
      <c r="K220" s="430"/>
      <c r="L220" s="421"/>
      <c r="M220" s="283">
        <f t="shared" si="13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12"/>
        <v>0</v>
      </c>
      <c r="I221" s="262"/>
      <c r="J221" s="262"/>
      <c r="K221" s="262"/>
      <c r="L221" s="262"/>
      <c r="M221" s="229">
        <f t="shared" si="13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12"/>
        <v>0</v>
      </c>
      <c r="I222" s="243"/>
      <c r="J222" s="243"/>
      <c r="K222" s="243"/>
      <c r="L222" s="243"/>
      <c r="M222" s="229">
        <f t="shared" si="13"/>
        <v>0</v>
      </c>
      <c r="N222" s="37"/>
      <c r="O222" s="40"/>
      <c r="Q222" s="121"/>
      <c r="R222" s="175"/>
    </row>
    <row r="223" spans="2:18" x14ac:dyDescent="0.2">
      <c r="B223" s="555"/>
      <c r="C223" s="556"/>
      <c r="D223" s="306"/>
      <c r="E223" s="245"/>
      <c r="F223" s="307"/>
      <c r="G223" s="307"/>
      <c r="H223" s="25">
        <f t="shared" si="12"/>
        <v>0</v>
      </c>
      <c r="I223" s="243"/>
      <c r="J223" s="243"/>
      <c r="K223" s="243"/>
      <c r="L223" s="243"/>
      <c r="M223" s="229">
        <f t="shared" si="13"/>
        <v>0</v>
      </c>
      <c r="N223" s="37"/>
      <c r="O223" s="40"/>
      <c r="Q223" s="121"/>
      <c r="R223" s="175"/>
    </row>
    <row r="224" spans="2:18" x14ac:dyDescent="0.2">
      <c r="B224" s="555"/>
      <c r="C224" s="556"/>
      <c r="D224" s="306"/>
      <c r="E224" s="245"/>
      <c r="F224" s="307"/>
      <c r="G224" s="307"/>
      <c r="H224" s="25">
        <f t="shared" si="12"/>
        <v>0</v>
      </c>
      <c r="I224" s="243"/>
      <c r="J224" s="243"/>
      <c r="K224" s="243"/>
      <c r="L224" s="243"/>
      <c r="M224" s="229">
        <f t="shared" si="13"/>
        <v>0</v>
      </c>
      <c r="N224" s="37"/>
      <c r="O224" s="40"/>
      <c r="Q224" s="121"/>
      <c r="R224" s="175"/>
    </row>
    <row r="225" spans="2:18" x14ac:dyDescent="0.2">
      <c r="B225" s="555"/>
      <c r="C225" s="556"/>
      <c r="D225" s="306"/>
      <c r="E225" s="245"/>
      <c r="F225" s="307"/>
      <c r="G225" s="307"/>
      <c r="H225" s="25">
        <f t="shared" si="12"/>
        <v>0</v>
      </c>
      <c r="I225" s="243"/>
      <c r="J225" s="243"/>
      <c r="K225" s="243"/>
      <c r="L225" s="243"/>
      <c r="M225" s="229">
        <f t="shared" si="13"/>
        <v>0</v>
      </c>
      <c r="N225" s="37"/>
      <c r="O225" s="40"/>
      <c r="Q225" s="121"/>
      <c r="R225" s="175"/>
    </row>
    <row r="226" spans="2:18" x14ac:dyDescent="0.2">
      <c r="B226" s="555"/>
      <c r="C226" s="556"/>
      <c r="D226" s="306"/>
      <c r="E226" s="245"/>
      <c r="F226" s="307"/>
      <c r="G226" s="307"/>
      <c r="H226" s="25">
        <f t="shared" si="12"/>
        <v>0</v>
      </c>
      <c r="I226" s="243"/>
      <c r="J226" s="243"/>
      <c r="K226" s="243"/>
      <c r="L226" s="243"/>
      <c r="M226" s="229">
        <f t="shared" si="13"/>
        <v>0</v>
      </c>
      <c r="N226" s="37"/>
      <c r="O226" s="40"/>
      <c r="Q226" s="121"/>
      <c r="R226" s="175"/>
    </row>
    <row r="227" spans="2:18" ht="13.5" thickBot="1" x14ac:dyDescent="0.25">
      <c r="B227" s="555"/>
      <c r="C227" s="556"/>
      <c r="D227" s="306"/>
      <c r="E227" s="245"/>
      <c r="F227" s="307"/>
      <c r="G227" s="307"/>
      <c r="H227" s="25">
        <f t="shared" si="12"/>
        <v>0</v>
      </c>
      <c r="I227" s="243"/>
      <c r="J227" s="243"/>
      <c r="K227" s="243"/>
      <c r="L227" s="243"/>
      <c r="M227" s="229">
        <f t="shared" si="13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12"/>
        <v>0</v>
      </c>
      <c r="I228" s="250"/>
      <c r="J228" s="250"/>
      <c r="K228" s="250"/>
      <c r="L228" s="444"/>
      <c r="M228" s="283">
        <f t="shared" si="13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12"/>
        <v>0</v>
      </c>
      <c r="I229" s="262"/>
      <c r="J229" s="262"/>
      <c r="K229" s="262"/>
      <c r="L229" s="262"/>
      <c r="M229" s="229">
        <f t="shared" si="13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12"/>
        <v>0</v>
      </c>
      <c r="I230" s="243"/>
      <c r="J230" s="243"/>
      <c r="K230" s="243"/>
      <c r="L230" s="243"/>
      <c r="M230" s="229">
        <f t="shared" si="13"/>
        <v>0</v>
      </c>
      <c r="N230" s="37"/>
      <c r="O230" s="40"/>
      <c r="Q230" s="121"/>
      <c r="R230" s="175"/>
    </row>
    <row r="231" spans="2:18" x14ac:dyDescent="0.2">
      <c r="B231" s="555"/>
      <c r="C231" s="556"/>
      <c r="D231" s="306"/>
      <c r="E231" s="245"/>
      <c r="F231" s="307"/>
      <c r="G231" s="307"/>
      <c r="H231" s="25">
        <f t="shared" si="12"/>
        <v>0</v>
      </c>
      <c r="I231" s="243"/>
      <c r="J231" s="243"/>
      <c r="K231" s="243"/>
      <c r="L231" s="243"/>
      <c r="M231" s="229">
        <f t="shared" si="13"/>
        <v>0</v>
      </c>
      <c r="N231" s="37"/>
      <c r="O231" s="40"/>
      <c r="Q231" s="121"/>
      <c r="R231" s="175"/>
    </row>
    <row r="232" spans="2:18" ht="13.5" thickBot="1" x14ac:dyDescent="0.25">
      <c r="B232" s="555"/>
      <c r="C232" s="556"/>
      <c r="D232" s="306"/>
      <c r="E232" s="245"/>
      <c r="F232" s="307"/>
      <c r="G232" s="307"/>
      <c r="H232" s="25">
        <f t="shared" si="12"/>
        <v>0</v>
      </c>
      <c r="I232" s="243"/>
      <c r="J232" s="243"/>
      <c r="K232" s="243"/>
      <c r="L232" s="243"/>
      <c r="M232" s="229">
        <f t="shared" si="13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12"/>
        <v>0</v>
      </c>
      <c r="I233" s="250"/>
      <c r="J233" s="250"/>
      <c r="K233" s="250"/>
      <c r="L233" s="444"/>
      <c r="M233" s="283">
        <f t="shared" si="13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12"/>
        <v>0</v>
      </c>
      <c r="I234" s="262"/>
      <c r="J234" s="262"/>
      <c r="K234" s="262"/>
      <c r="L234" s="262"/>
      <c r="M234" s="229">
        <f t="shared" si="13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12"/>
        <v>0</v>
      </c>
      <c r="I235" s="243"/>
      <c r="J235" s="243"/>
      <c r="K235" s="243"/>
      <c r="L235" s="243"/>
      <c r="M235" s="229">
        <f t="shared" si="13"/>
        <v>0</v>
      </c>
      <c r="N235" s="37"/>
      <c r="O235" s="40"/>
      <c r="Q235" s="121"/>
      <c r="R235" s="175"/>
    </row>
    <row r="236" spans="2:18" x14ac:dyDescent="0.2">
      <c r="B236" s="555"/>
      <c r="C236" s="556"/>
      <c r="D236" s="306"/>
      <c r="E236" s="245"/>
      <c r="F236" s="307"/>
      <c r="G236" s="307"/>
      <c r="H236" s="25">
        <f t="shared" si="12"/>
        <v>0</v>
      </c>
      <c r="I236" s="243"/>
      <c r="J236" s="243"/>
      <c r="K236" s="243"/>
      <c r="L236" s="243"/>
      <c r="M236" s="229">
        <f t="shared" si="13"/>
        <v>0</v>
      </c>
      <c r="N236" s="37"/>
      <c r="O236" s="40"/>
      <c r="Q236" s="121"/>
      <c r="R236" s="175"/>
    </row>
    <row r="237" spans="2:18" x14ac:dyDescent="0.2">
      <c r="B237" s="555"/>
      <c r="C237" s="556"/>
      <c r="D237" s="306"/>
      <c r="E237" s="245"/>
      <c r="F237" s="307"/>
      <c r="G237" s="307"/>
      <c r="H237" s="25">
        <f t="shared" si="12"/>
        <v>0</v>
      </c>
      <c r="I237" s="243"/>
      <c r="J237" s="243"/>
      <c r="K237" s="243"/>
      <c r="L237" s="243"/>
      <c r="M237" s="229">
        <f t="shared" si="13"/>
        <v>0</v>
      </c>
      <c r="N237" s="37"/>
      <c r="O237" s="40"/>
      <c r="Q237" s="121"/>
      <c r="R237" s="175"/>
    </row>
    <row r="238" spans="2:18" x14ac:dyDescent="0.2">
      <c r="B238" s="555"/>
      <c r="C238" s="556"/>
      <c r="D238" s="322"/>
      <c r="E238" s="245"/>
      <c r="F238" s="323"/>
      <c r="G238" s="323"/>
      <c r="H238" s="174">
        <f t="shared" si="12"/>
        <v>0</v>
      </c>
      <c r="I238" s="243"/>
      <c r="J238" s="243"/>
      <c r="K238" s="243"/>
      <c r="L238" s="243"/>
      <c r="M238" s="229">
        <f t="shared" si="13"/>
        <v>0</v>
      </c>
      <c r="N238" s="37"/>
      <c r="O238" s="40"/>
      <c r="Q238" s="121"/>
      <c r="R238" s="175"/>
    </row>
    <row r="239" spans="2:18" x14ac:dyDescent="0.2">
      <c r="B239" s="555"/>
      <c r="C239" s="556"/>
      <c r="D239" s="322"/>
      <c r="E239" s="324"/>
      <c r="F239" s="323"/>
      <c r="G239" s="323"/>
      <c r="H239" s="174">
        <f t="shared" si="12"/>
        <v>0</v>
      </c>
      <c r="I239" s="243"/>
      <c r="J239" s="243"/>
      <c r="K239" s="243"/>
      <c r="L239" s="243"/>
      <c r="M239" s="229">
        <f t="shared" si="13"/>
        <v>0</v>
      </c>
      <c r="N239" s="37"/>
      <c r="O239" s="40"/>
      <c r="Q239" s="121"/>
      <c r="R239" s="175"/>
    </row>
    <row r="240" spans="2:18" x14ac:dyDescent="0.2">
      <c r="B240" s="555"/>
      <c r="C240" s="556"/>
      <c r="D240" s="322"/>
      <c r="E240" s="324"/>
      <c r="F240" s="323"/>
      <c r="G240" s="323"/>
      <c r="H240" s="174">
        <f t="shared" si="12"/>
        <v>0</v>
      </c>
      <c r="I240" s="243"/>
      <c r="J240" s="243"/>
      <c r="K240" s="243"/>
      <c r="L240" s="243"/>
      <c r="M240" s="229">
        <f t="shared" si="13"/>
        <v>0</v>
      </c>
      <c r="N240" s="37"/>
      <c r="O240" s="40"/>
      <c r="Q240" s="121"/>
      <c r="R240" s="175"/>
    </row>
    <row r="241" spans="2:18" ht="13.5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3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12"/>
        <v>0</v>
      </c>
      <c r="I242" s="250"/>
      <c r="J242" s="250"/>
      <c r="K242" s="250"/>
      <c r="L242" s="444"/>
      <c r="M242" s="283">
        <f t="shared" si="13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12"/>
        <v>0</v>
      </c>
      <c r="I243" s="428"/>
      <c r="J243" s="428"/>
      <c r="K243" s="428"/>
      <c r="L243" s="428"/>
      <c r="M243" s="229">
        <f t="shared" si="13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12"/>
        <v>0</v>
      </c>
      <c r="I244" s="429"/>
      <c r="J244" s="429"/>
      <c r="K244" s="429"/>
      <c r="L244" s="429"/>
      <c r="M244" s="229">
        <f t="shared" si="13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12"/>
        <v>0</v>
      </c>
      <c r="I245" s="430"/>
      <c r="J245" s="430"/>
      <c r="K245" s="430"/>
      <c r="L245" s="421"/>
      <c r="M245" s="283">
        <f t="shared" si="13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12"/>
        <v>0</v>
      </c>
      <c r="I246" s="428"/>
      <c r="J246" s="428"/>
      <c r="K246" s="428"/>
      <c r="L246" s="428"/>
      <c r="M246" s="229">
        <f t="shared" si="13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3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3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7">
        <f t="shared" si="13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85">
        <f>SUM(L134:L248)</f>
        <v>0</v>
      </c>
      <c r="M250" s="285">
        <f t="shared" si="13"/>
        <v>0</v>
      </c>
      <c r="N250" s="578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N127:O127"/>
    <mergeCell ref="B90:C97"/>
    <mergeCell ref="N97:O97"/>
    <mergeCell ref="B98:C105"/>
    <mergeCell ref="N105:O105"/>
    <mergeCell ref="B106:C110"/>
    <mergeCell ref="N110:O110"/>
    <mergeCell ref="B111:C119"/>
    <mergeCell ref="N119:O119"/>
    <mergeCell ref="N71:O71"/>
    <mergeCell ref="B120:C122"/>
    <mergeCell ref="B123:C125"/>
    <mergeCell ref="N125:O125"/>
    <mergeCell ref="N122:O122"/>
    <mergeCell ref="B66:C71"/>
    <mergeCell ref="B72:C79"/>
    <mergeCell ref="N79:O79"/>
    <mergeCell ref="B80:C89"/>
    <mergeCell ref="N89:O89"/>
    <mergeCell ref="B11:B43"/>
    <mergeCell ref="C34:C38"/>
    <mergeCell ref="C39:C43"/>
    <mergeCell ref="B44:C65"/>
    <mergeCell ref="N65:O65"/>
    <mergeCell ref="B221:C228"/>
    <mergeCell ref="N228:O228"/>
    <mergeCell ref="B134:B166"/>
    <mergeCell ref="C157:C161"/>
    <mergeCell ref="C162:C166"/>
    <mergeCell ref="B167:C188"/>
    <mergeCell ref="N188:O188"/>
    <mergeCell ref="B189:C194"/>
    <mergeCell ref="N194:O194"/>
    <mergeCell ref="B195:C202"/>
    <mergeCell ref="N202:O202"/>
    <mergeCell ref="B203:C212"/>
    <mergeCell ref="N212:O212"/>
    <mergeCell ref="B213:C220"/>
    <mergeCell ref="N220:O220"/>
    <mergeCell ref="B229:C233"/>
    <mergeCell ref="N233:O233"/>
    <mergeCell ref="N250:O250"/>
    <mergeCell ref="B234:C242"/>
    <mergeCell ref="N242:O242"/>
    <mergeCell ref="B243:C245"/>
    <mergeCell ref="N245:O245"/>
    <mergeCell ref="B246:C248"/>
    <mergeCell ref="N248:O248"/>
  </mergeCells>
  <conditionalFormatting sqref="M11:M132 M134:M250">
    <cfRule type="expression" dxfId="14" priority="1" stopIfTrue="1">
      <formula>M11&lt;&gt;H11</formula>
    </cfRule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">
    <tabColor theme="4" tint="0.39997558519241921"/>
  </sheetPr>
  <dimension ref="B2:S252"/>
  <sheetViews>
    <sheetView showGridLines="0" zoomScale="60" zoomScaleNormal="60" workbookViewId="0">
      <pane ySplit="6" topLeftCell="A7" activePane="bottomLeft" state="frozenSplit"/>
      <selection activeCell="A28" sqref="A28:J28"/>
      <selection pane="bottomLeft" activeCell="S33" sqref="S33"/>
    </sheetView>
  </sheetViews>
  <sheetFormatPr baseColWidth="10" defaultColWidth="9.28515625" defaultRowHeight="12.75" outlineLevelCol="1" x14ac:dyDescent="0.2"/>
  <cols>
    <col min="1" max="1" width="3" style="10" customWidth="1"/>
    <col min="2" max="2" width="22.7109375" style="10" customWidth="1"/>
    <col min="3" max="3" width="38.8554687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3" width="10.14062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56</v>
      </c>
      <c r="C2" s="561"/>
    </row>
    <row r="3" spans="2:18" x14ac:dyDescent="0.2">
      <c r="B3" s="9"/>
    </row>
    <row r="4" spans="2:18" ht="15" x14ac:dyDescent="0.2">
      <c r="B4" s="281" t="s">
        <v>168</v>
      </c>
      <c r="C4" s="381">
        <f>'Memoria Aporte FIA a Asociado 2'!C4</f>
        <v>0</v>
      </c>
      <c r="D4" s="74"/>
    </row>
    <row r="5" spans="2:18" x14ac:dyDescent="0.2">
      <c r="B5" s="9"/>
    </row>
    <row r="6" spans="2:18" ht="25.5" x14ac:dyDescent="0.2">
      <c r="B6" s="210" t="s">
        <v>13</v>
      </c>
      <c r="C6" s="210" t="s">
        <v>14</v>
      </c>
      <c r="D6" s="211" t="s">
        <v>15</v>
      </c>
      <c r="E6" s="211" t="s">
        <v>17</v>
      </c>
      <c r="F6" s="211" t="s">
        <v>12</v>
      </c>
      <c r="G6" s="213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0.75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10.5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2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123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2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2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2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2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2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2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2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2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>F19*G19</f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2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>F20*G20</f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2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>F21*G21</f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2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ref="H22:H31" si="3">F22*G22</f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2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3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2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3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2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3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2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3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2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3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2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3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2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3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2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3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2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3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2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>F32*G32</f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x14ac:dyDescent="0.2">
      <c r="B33" s="565"/>
      <c r="C33" s="274" t="s">
        <v>114</v>
      </c>
      <c r="D33" s="306"/>
      <c r="E33" s="245"/>
      <c r="F33" s="307"/>
      <c r="G33" s="307"/>
      <c r="H33" s="25">
        <f>F33*G33</f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>F41*G41</f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si="0"/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0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0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0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0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0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0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0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0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0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0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0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0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0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0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0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0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0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0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0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0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0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0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0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0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0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0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0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0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x14ac:dyDescent="0.2">
      <c r="B72" s="547" t="s">
        <v>7</v>
      </c>
      <c r="C72" s="548"/>
      <c r="D72" s="325"/>
      <c r="E72" s="326"/>
      <c r="F72" s="327"/>
      <c r="G72" s="327"/>
      <c r="H72" s="32">
        <f t="shared" si="0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0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0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si="0"/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0"/>
        <v>0</v>
      </c>
      <c r="I76" s="442"/>
      <c r="J76" s="442"/>
      <c r="K76" s="442"/>
      <c r="L76" s="442"/>
      <c r="M76" s="229">
        <f t="shared" ref="M76:M137" si="4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0"/>
        <v>0</v>
      </c>
      <c r="I77" s="442"/>
      <c r="J77" s="442"/>
      <c r="K77" s="442"/>
      <c r="L77" s="442"/>
      <c r="M77" s="229">
        <f t="shared" si="4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0"/>
        <v>0</v>
      </c>
      <c r="I78" s="442"/>
      <c r="J78" s="442"/>
      <c r="K78" s="442"/>
      <c r="L78" s="442"/>
      <c r="M78" s="229">
        <f t="shared" si="4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0"/>
        <v>0</v>
      </c>
      <c r="I79" s="444"/>
      <c r="J79" s="444"/>
      <c r="K79" s="444"/>
      <c r="L79" s="444"/>
      <c r="M79" s="283">
        <f t="shared" si="4"/>
        <v>0</v>
      </c>
      <c r="N79" s="571">
        <f>SUM(H72:H79)</f>
        <v>0</v>
      </c>
      <c r="O79" s="574"/>
      <c r="P79" s="159"/>
      <c r="Q79" s="122"/>
      <c r="R79" s="175"/>
    </row>
    <row r="80" spans="2:18" x14ac:dyDescent="0.2">
      <c r="B80" s="547" t="s">
        <v>8</v>
      </c>
      <c r="C80" s="548"/>
      <c r="D80" s="316"/>
      <c r="E80" s="317"/>
      <c r="F80" s="318"/>
      <c r="G80" s="318"/>
      <c r="H80" s="33">
        <f t="shared" si="0"/>
        <v>0</v>
      </c>
      <c r="I80" s="445"/>
      <c r="J80" s="445"/>
      <c r="K80" s="445"/>
      <c r="L80" s="445"/>
      <c r="M80" s="229">
        <f t="shared" si="4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0"/>
        <v>0</v>
      </c>
      <c r="I81" s="442"/>
      <c r="J81" s="442"/>
      <c r="K81" s="442"/>
      <c r="L81" s="442"/>
      <c r="M81" s="229">
        <f t="shared" si="4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0"/>
        <v>0</v>
      </c>
      <c r="I82" s="442"/>
      <c r="J82" s="442"/>
      <c r="K82" s="442"/>
      <c r="L82" s="442"/>
      <c r="M82" s="229">
        <f t="shared" si="4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0"/>
        <v>0</v>
      </c>
      <c r="I83" s="442"/>
      <c r="J83" s="442"/>
      <c r="K83" s="442"/>
      <c r="L83" s="442"/>
      <c r="M83" s="229">
        <f t="shared" si="4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0"/>
        <v>0</v>
      </c>
      <c r="I84" s="442"/>
      <c r="J84" s="442"/>
      <c r="K84" s="442"/>
      <c r="L84" s="442"/>
      <c r="M84" s="229">
        <f t="shared" si="4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0"/>
        <v>0</v>
      </c>
      <c r="I85" s="442"/>
      <c r="J85" s="442"/>
      <c r="K85" s="442"/>
      <c r="L85" s="442"/>
      <c r="M85" s="229">
        <f t="shared" si="4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0"/>
        <v>0</v>
      </c>
      <c r="I86" s="442"/>
      <c r="J86" s="442"/>
      <c r="K86" s="442"/>
      <c r="L86" s="442"/>
      <c r="M86" s="229">
        <f t="shared" si="4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0"/>
        <v>0</v>
      </c>
      <c r="I87" s="442"/>
      <c r="J87" s="442"/>
      <c r="K87" s="442"/>
      <c r="L87" s="442"/>
      <c r="M87" s="229">
        <f t="shared" si="4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0"/>
        <v>0</v>
      </c>
      <c r="I88" s="442"/>
      <c r="J88" s="442"/>
      <c r="K88" s="442"/>
      <c r="L88" s="442"/>
      <c r="M88" s="229">
        <f t="shared" si="4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0"/>
        <v>0</v>
      </c>
      <c r="I89" s="444"/>
      <c r="J89" s="444"/>
      <c r="K89" s="444"/>
      <c r="L89" s="444"/>
      <c r="M89" s="283">
        <f t="shared" si="4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0"/>
        <v>0</v>
      </c>
      <c r="I90" s="445"/>
      <c r="J90" s="445"/>
      <c r="K90" s="445"/>
      <c r="L90" s="445"/>
      <c r="M90" s="229">
        <f t="shared" si="4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0"/>
        <v>0</v>
      </c>
      <c r="I91" s="442"/>
      <c r="J91" s="442"/>
      <c r="K91" s="442"/>
      <c r="L91" s="442"/>
      <c r="M91" s="229">
        <f t="shared" si="4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0"/>
        <v>0</v>
      </c>
      <c r="I92" s="442"/>
      <c r="J92" s="442"/>
      <c r="K92" s="442"/>
      <c r="L92" s="442"/>
      <c r="M92" s="229">
        <f t="shared" si="4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0"/>
        <v>0</v>
      </c>
      <c r="I93" s="442"/>
      <c r="J93" s="442"/>
      <c r="K93" s="442"/>
      <c r="L93" s="442"/>
      <c r="M93" s="229">
        <f t="shared" si="4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0"/>
        <v>0</v>
      </c>
      <c r="I94" s="442"/>
      <c r="J94" s="442"/>
      <c r="K94" s="442"/>
      <c r="L94" s="442"/>
      <c r="M94" s="229">
        <f t="shared" si="4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0"/>
        <v>0</v>
      </c>
      <c r="I95" s="442"/>
      <c r="J95" s="442"/>
      <c r="K95" s="442"/>
      <c r="L95" s="442"/>
      <c r="M95" s="229">
        <f t="shared" si="4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0"/>
        <v>0</v>
      </c>
      <c r="I96" s="442"/>
      <c r="J96" s="442"/>
      <c r="K96" s="442"/>
      <c r="L96" s="442"/>
      <c r="M96" s="229">
        <f t="shared" si="4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0"/>
        <v>0</v>
      </c>
      <c r="I97" s="444"/>
      <c r="J97" s="444"/>
      <c r="K97" s="444"/>
      <c r="L97" s="444"/>
      <c r="M97" s="283">
        <f t="shared" si="4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0"/>
        <v>0</v>
      </c>
      <c r="I98" s="445"/>
      <c r="J98" s="445"/>
      <c r="K98" s="445"/>
      <c r="L98" s="445"/>
      <c r="M98" s="229">
        <f t="shared" si="4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0"/>
        <v>0</v>
      </c>
      <c r="I99" s="442"/>
      <c r="J99" s="442"/>
      <c r="K99" s="442"/>
      <c r="L99" s="442"/>
      <c r="M99" s="229">
        <f t="shared" si="4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0"/>
        <v>0</v>
      </c>
      <c r="I100" s="442"/>
      <c r="J100" s="442"/>
      <c r="K100" s="442"/>
      <c r="L100" s="442"/>
      <c r="M100" s="229">
        <f t="shared" si="4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0"/>
        <v>0</v>
      </c>
      <c r="I101" s="442"/>
      <c r="J101" s="442"/>
      <c r="K101" s="442"/>
      <c r="L101" s="442"/>
      <c r="M101" s="229">
        <f t="shared" si="4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0"/>
        <v>0</v>
      </c>
      <c r="I102" s="442"/>
      <c r="J102" s="442"/>
      <c r="K102" s="442"/>
      <c r="L102" s="442"/>
      <c r="M102" s="229">
        <f t="shared" si="4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>F103*G103</f>
        <v>0</v>
      </c>
      <c r="I103" s="442"/>
      <c r="J103" s="442"/>
      <c r="K103" s="442"/>
      <c r="L103" s="442"/>
      <c r="M103" s="229">
        <f t="shared" si="4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0"/>
        <v>0</v>
      </c>
      <c r="I104" s="442"/>
      <c r="J104" s="442"/>
      <c r="K104" s="442"/>
      <c r="L104" s="442"/>
      <c r="M104" s="229">
        <f t="shared" si="4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0"/>
        <v>0</v>
      </c>
      <c r="I105" s="444"/>
      <c r="J105" s="444"/>
      <c r="K105" s="444"/>
      <c r="L105" s="444"/>
      <c r="M105" s="283">
        <f>+SUM(I105:L105)</f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0"/>
        <v>0</v>
      </c>
      <c r="I106" s="445"/>
      <c r="J106" s="445"/>
      <c r="K106" s="445"/>
      <c r="L106" s="445"/>
      <c r="M106" s="229">
        <f t="shared" si="4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si="0"/>
        <v>0</v>
      </c>
      <c r="I107" s="442"/>
      <c r="J107" s="442"/>
      <c r="K107" s="442"/>
      <c r="L107" s="442"/>
      <c r="M107" s="229">
        <f t="shared" si="4"/>
        <v>0</v>
      </c>
      <c r="N107" s="37"/>
      <c r="O107" s="40"/>
      <c r="P107" s="158"/>
      <c r="Q107" s="121"/>
      <c r="R107" s="175"/>
    </row>
    <row r="108" spans="2:18" ht="12.75" customHeight="1" x14ac:dyDescent="0.2">
      <c r="B108" s="555"/>
      <c r="C108" s="556"/>
      <c r="D108" s="306"/>
      <c r="E108" s="245"/>
      <c r="F108" s="307"/>
      <c r="G108" s="307"/>
      <c r="H108" s="25">
        <f t="shared" si="0"/>
        <v>0</v>
      </c>
      <c r="I108" s="442"/>
      <c r="J108" s="442"/>
      <c r="K108" s="442"/>
      <c r="L108" s="442"/>
      <c r="M108" s="229">
        <f t="shared" si="4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0"/>
        <v>0</v>
      </c>
      <c r="I109" s="442"/>
      <c r="J109" s="442"/>
      <c r="K109" s="442"/>
      <c r="L109" s="442"/>
      <c r="M109" s="229">
        <f t="shared" si="4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0"/>
        <v>0</v>
      </c>
      <c r="I110" s="444"/>
      <c r="J110" s="444"/>
      <c r="K110" s="444"/>
      <c r="L110" s="444"/>
      <c r="M110" s="283">
        <f t="shared" si="4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0"/>
        <v>0</v>
      </c>
      <c r="I111" s="445"/>
      <c r="J111" s="445"/>
      <c r="K111" s="445"/>
      <c r="L111" s="445"/>
      <c r="M111" s="229">
        <f t="shared" si="4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0"/>
        <v>0</v>
      </c>
      <c r="I112" s="442"/>
      <c r="J112" s="442"/>
      <c r="K112" s="442"/>
      <c r="L112" s="442"/>
      <c r="M112" s="229">
        <f t="shared" si="4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0"/>
        <v>0</v>
      </c>
      <c r="I113" s="442"/>
      <c r="J113" s="442"/>
      <c r="K113" s="442"/>
      <c r="L113" s="442"/>
      <c r="M113" s="229">
        <f t="shared" si="4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0"/>
        <v>0</v>
      </c>
      <c r="I114" s="442"/>
      <c r="J114" s="442"/>
      <c r="K114" s="442"/>
      <c r="L114" s="442"/>
      <c r="M114" s="229">
        <f t="shared" si="4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0"/>
        <v>0</v>
      </c>
      <c r="I115" s="442"/>
      <c r="J115" s="442"/>
      <c r="K115" s="442"/>
      <c r="L115" s="442"/>
      <c r="M115" s="229">
        <f t="shared" si="4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0"/>
        <v>0</v>
      </c>
      <c r="I116" s="442"/>
      <c r="J116" s="442"/>
      <c r="K116" s="442"/>
      <c r="L116" s="442"/>
      <c r="M116" s="229">
        <f t="shared" si="4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0"/>
        <v>0</v>
      </c>
      <c r="I117" s="442"/>
      <c r="J117" s="442"/>
      <c r="K117" s="442"/>
      <c r="L117" s="442"/>
      <c r="M117" s="229">
        <f t="shared" si="4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0"/>
        <v>0</v>
      </c>
      <c r="I118" s="442"/>
      <c r="J118" s="442"/>
      <c r="K118" s="442"/>
      <c r="L118" s="442"/>
      <c r="M118" s="229">
        <f t="shared" si="4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0"/>
        <v>0</v>
      </c>
      <c r="I119" s="444"/>
      <c r="J119" s="444"/>
      <c r="K119" s="444"/>
      <c r="L119" s="444"/>
      <c r="M119" s="283">
        <f t="shared" si="4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0"/>
        <v>0</v>
      </c>
      <c r="I120" s="445"/>
      <c r="J120" s="445"/>
      <c r="K120" s="445"/>
      <c r="L120" s="445"/>
      <c r="M120" s="229">
        <f t="shared" si="4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0"/>
        <v>0</v>
      </c>
      <c r="I121" s="442"/>
      <c r="J121" s="442"/>
      <c r="K121" s="442"/>
      <c r="L121" s="442"/>
      <c r="M121" s="229">
        <f t="shared" si="4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0"/>
        <v>0</v>
      </c>
      <c r="I122" s="444"/>
      <c r="J122" s="444"/>
      <c r="K122" s="444"/>
      <c r="L122" s="444"/>
      <c r="M122" s="283">
        <f t="shared" si="4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253">
        <f t="shared" si="0"/>
        <v>0</v>
      </c>
      <c r="I123" s="419"/>
      <c r="J123" s="419"/>
      <c r="K123" s="419"/>
      <c r="L123" s="419"/>
      <c r="M123" s="229">
        <f t="shared" si="4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>F124*G124</f>
        <v>0</v>
      </c>
      <c r="I124" s="420"/>
      <c r="J124" s="420"/>
      <c r="K124" s="420"/>
      <c r="L124" s="420"/>
      <c r="M124" s="229">
        <f t="shared" si="4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254">
        <f>F125*G125</f>
        <v>0</v>
      </c>
      <c r="I125" s="421"/>
      <c r="J125" s="421"/>
      <c r="K125" s="421"/>
      <c r="L125" s="421"/>
      <c r="M125" s="283">
        <f t="shared" si="4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20"/>
      <c r="J126" s="220"/>
      <c r="K126" s="220"/>
      <c r="L126" s="220"/>
      <c r="M126" s="226">
        <f t="shared" si="4"/>
        <v>0</v>
      </c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3">
        <f>SUM(I11:I125)</f>
        <v>0</v>
      </c>
      <c r="J127" s="343">
        <f>SUM(J11:J125)</f>
        <v>0</v>
      </c>
      <c r="K127" s="343">
        <f>SUM(K11:K125)</f>
        <v>0</v>
      </c>
      <c r="L127" s="343">
        <f>SUM(L11:L125)</f>
        <v>0</v>
      </c>
      <c r="M127" s="279">
        <f t="shared" si="4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6"/>
      <c r="M128" s="330"/>
      <c r="N128" s="37"/>
      <c r="O128" s="158"/>
      <c r="Q128" s="165"/>
    </row>
    <row r="129" spans="2:18" ht="5.25" customHeight="1" x14ac:dyDescent="0.2">
      <c r="F129" s="38"/>
      <c r="H129" s="36"/>
      <c r="I129" s="36"/>
      <c r="J129" s="36"/>
      <c r="K129" s="36"/>
      <c r="L129" s="36"/>
      <c r="M129" s="330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6"/>
      <c r="M130" s="330"/>
      <c r="N130" s="37"/>
      <c r="O130" s="158"/>
      <c r="Q130" s="165"/>
    </row>
    <row r="131" spans="2:18" ht="30.75" customHeight="1" thickBot="1" x14ac:dyDescent="0.25">
      <c r="B131" s="394" t="s">
        <v>95</v>
      </c>
      <c r="C131" s="407"/>
      <c r="D131" s="396"/>
      <c r="E131" s="397"/>
      <c r="F131" s="397"/>
      <c r="G131" s="398"/>
      <c r="H131" s="407"/>
      <c r="I131" s="407"/>
      <c r="J131" s="407"/>
      <c r="K131" s="407"/>
      <c r="L131" s="407"/>
      <c r="M131" s="407"/>
      <c r="N131" s="407"/>
      <c r="O131" s="408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226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2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95" si="5">F134*G134</f>
        <v>0</v>
      </c>
      <c r="I134" s="243"/>
      <c r="J134" s="243"/>
      <c r="K134" s="243"/>
      <c r="L134" s="243"/>
      <c r="M134" s="229">
        <f t="shared" si="4"/>
        <v>0</v>
      </c>
      <c r="N134" s="25">
        <f>H134</f>
        <v>0</v>
      </c>
      <c r="O134" s="40"/>
      <c r="Q134" s="121"/>
      <c r="R134" s="175"/>
    </row>
    <row r="135" spans="2:18" ht="12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5"/>
        <v>0</v>
      </c>
      <c r="I135" s="243"/>
      <c r="J135" s="243"/>
      <c r="K135" s="243"/>
      <c r="L135" s="243"/>
      <c r="M135" s="229">
        <f t="shared" si="4"/>
        <v>0</v>
      </c>
      <c r="N135" s="25">
        <f t="shared" ref="N135:N156" si="6">H135</f>
        <v>0</v>
      </c>
      <c r="O135" s="40"/>
      <c r="Q135" s="121"/>
      <c r="R135" s="175"/>
    </row>
    <row r="136" spans="2:18" ht="12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5"/>
        <v>0</v>
      </c>
      <c r="I136" s="243"/>
      <c r="J136" s="243"/>
      <c r="K136" s="243"/>
      <c r="L136" s="243"/>
      <c r="M136" s="229">
        <f t="shared" si="4"/>
        <v>0</v>
      </c>
      <c r="N136" s="25">
        <f t="shared" si="6"/>
        <v>0</v>
      </c>
      <c r="O136" s="40"/>
      <c r="Q136" s="173"/>
      <c r="R136" s="175"/>
    </row>
    <row r="137" spans="2:18" ht="12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5"/>
        <v>0</v>
      </c>
      <c r="I137" s="243"/>
      <c r="J137" s="243"/>
      <c r="K137" s="243"/>
      <c r="L137" s="243"/>
      <c r="M137" s="229">
        <f t="shared" si="4"/>
        <v>0</v>
      </c>
      <c r="N137" s="25">
        <f t="shared" si="6"/>
        <v>0</v>
      </c>
      <c r="O137" s="40"/>
      <c r="Q137" s="121"/>
      <c r="R137" s="175"/>
    </row>
    <row r="138" spans="2:18" ht="12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5"/>
        <v>0</v>
      </c>
      <c r="I138" s="243"/>
      <c r="J138" s="243"/>
      <c r="K138" s="243"/>
      <c r="L138" s="243"/>
      <c r="M138" s="229">
        <f t="shared" ref="M138:M201" si="7">+SUM(I138:L138)</f>
        <v>0</v>
      </c>
      <c r="N138" s="25">
        <f t="shared" si="6"/>
        <v>0</v>
      </c>
      <c r="O138" s="40"/>
      <c r="Q138" s="121"/>
      <c r="R138" s="175"/>
    </row>
    <row r="139" spans="2:18" ht="12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5"/>
        <v>0</v>
      </c>
      <c r="I139" s="243"/>
      <c r="J139" s="243"/>
      <c r="K139" s="243"/>
      <c r="L139" s="243"/>
      <c r="M139" s="229">
        <f t="shared" si="7"/>
        <v>0</v>
      </c>
      <c r="N139" s="25">
        <f t="shared" si="6"/>
        <v>0</v>
      </c>
      <c r="O139" s="40"/>
      <c r="Q139" s="121"/>
      <c r="R139" s="175"/>
    </row>
    <row r="140" spans="2:18" ht="12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5"/>
        <v>0</v>
      </c>
      <c r="I140" s="243"/>
      <c r="J140" s="243"/>
      <c r="K140" s="243"/>
      <c r="L140" s="243"/>
      <c r="M140" s="229">
        <f t="shared" si="7"/>
        <v>0</v>
      </c>
      <c r="N140" s="25">
        <f t="shared" si="6"/>
        <v>0</v>
      </c>
      <c r="O140" s="40"/>
      <c r="Q140" s="121"/>
      <c r="R140" s="175"/>
    </row>
    <row r="141" spans="2:18" ht="12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5"/>
        <v>0</v>
      </c>
      <c r="I141" s="243"/>
      <c r="J141" s="243"/>
      <c r="K141" s="243"/>
      <c r="L141" s="243"/>
      <c r="M141" s="229">
        <f t="shared" si="7"/>
        <v>0</v>
      </c>
      <c r="N141" s="25">
        <f t="shared" si="6"/>
        <v>0</v>
      </c>
      <c r="O141" s="40"/>
      <c r="Q141" s="121"/>
      <c r="R141" s="175"/>
    </row>
    <row r="142" spans="2:18" ht="12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5"/>
        <v>0</v>
      </c>
      <c r="I142" s="243"/>
      <c r="J142" s="243"/>
      <c r="K142" s="243"/>
      <c r="L142" s="243"/>
      <c r="M142" s="229">
        <f t="shared" si="7"/>
        <v>0</v>
      </c>
      <c r="N142" s="25">
        <f t="shared" si="6"/>
        <v>0</v>
      </c>
      <c r="O142" s="40"/>
      <c r="Q142" s="121"/>
      <c r="R142" s="175"/>
    </row>
    <row r="143" spans="2:18" ht="12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5"/>
        <v>0</v>
      </c>
      <c r="I143" s="243"/>
      <c r="J143" s="243"/>
      <c r="K143" s="243"/>
      <c r="L143" s="243"/>
      <c r="M143" s="229">
        <f t="shared" si="7"/>
        <v>0</v>
      </c>
      <c r="N143" s="25">
        <f t="shared" si="6"/>
        <v>0</v>
      </c>
      <c r="O143" s="40"/>
      <c r="Q143" s="121"/>
      <c r="R143" s="175"/>
    </row>
    <row r="144" spans="2:18" ht="12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5"/>
        <v>0</v>
      </c>
      <c r="I144" s="243"/>
      <c r="J144" s="243"/>
      <c r="K144" s="243"/>
      <c r="L144" s="243"/>
      <c r="M144" s="229">
        <f t="shared" si="7"/>
        <v>0</v>
      </c>
      <c r="N144" s="25">
        <f t="shared" si="6"/>
        <v>0</v>
      </c>
      <c r="O144" s="40"/>
      <c r="Q144" s="121"/>
      <c r="R144" s="175"/>
    </row>
    <row r="145" spans="2:18" ht="12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5"/>
        <v>0</v>
      </c>
      <c r="I145" s="243"/>
      <c r="J145" s="243"/>
      <c r="K145" s="243"/>
      <c r="L145" s="243"/>
      <c r="M145" s="229">
        <f t="shared" si="7"/>
        <v>0</v>
      </c>
      <c r="N145" s="25">
        <f t="shared" si="6"/>
        <v>0</v>
      </c>
      <c r="O145" s="40"/>
      <c r="Q145" s="121"/>
      <c r="R145" s="175"/>
    </row>
    <row r="146" spans="2:18" ht="12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5"/>
        <v>0</v>
      </c>
      <c r="I146" s="243"/>
      <c r="J146" s="243"/>
      <c r="K146" s="243"/>
      <c r="L146" s="243"/>
      <c r="M146" s="229">
        <f t="shared" si="7"/>
        <v>0</v>
      </c>
      <c r="N146" s="25">
        <f t="shared" si="6"/>
        <v>0</v>
      </c>
      <c r="O146" s="40"/>
      <c r="Q146" s="121"/>
      <c r="R146" s="175"/>
    </row>
    <row r="147" spans="2:18" ht="12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5"/>
        <v>0</v>
      </c>
      <c r="I147" s="243"/>
      <c r="J147" s="243"/>
      <c r="K147" s="243"/>
      <c r="L147" s="243"/>
      <c r="M147" s="229">
        <f t="shared" si="7"/>
        <v>0</v>
      </c>
      <c r="N147" s="25">
        <f t="shared" si="6"/>
        <v>0</v>
      </c>
      <c r="O147" s="40"/>
      <c r="Q147" s="121"/>
      <c r="R147" s="175"/>
    </row>
    <row r="148" spans="2:18" ht="12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5"/>
        <v>0</v>
      </c>
      <c r="I148" s="243"/>
      <c r="J148" s="243"/>
      <c r="K148" s="243"/>
      <c r="L148" s="243"/>
      <c r="M148" s="229">
        <f t="shared" si="7"/>
        <v>0</v>
      </c>
      <c r="N148" s="25">
        <f t="shared" si="6"/>
        <v>0</v>
      </c>
      <c r="O148" s="40"/>
      <c r="Q148" s="121"/>
      <c r="R148" s="175"/>
    </row>
    <row r="149" spans="2:18" ht="12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5"/>
        <v>0</v>
      </c>
      <c r="I149" s="243"/>
      <c r="J149" s="243"/>
      <c r="K149" s="243"/>
      <c r="L149" s="243"/>
      <c r="M149" s="229">
        <f t="shared" si="7"/>
        <v>0</v>
      </c>
      <c r="N149" s="25">
        <f t="shared" si="6"/>
        <v>0</v>
      </c>
      <c r="O149" s="40"/>
      <c r="Q149" s="121"/>
      <c r="R149" s="175"/>
    </row>
    <row r="150" spans="2:18" ht="12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5"/>
        <v>0</v>
      </c>
      <c r="I150" s="243"/>
      <c r="J150" s="243"/>
      <c r="K150" s="243"/>
      <c r="L150" s="243"/>
      <c r="M150" s="229">
        <f t="shared" si="7"/>
        <v>0</v>
      </c>
      <c r="N150" s="25">
        <f t="shared" si="6"/>
        <v>0</v>
      </c>
      <c r="O150" s="40"/>
      <c r="Q150" s="121"/>
      <c r="R150" s="175"/>
    </row>
    <row r="151" spans="2:18" ht="12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5"/>
        <v>0</v>
      </c>
      <c r="I151" s="243"/>
      <c r="J151" s="243"/>
      <c r="K151" s="243"/>
      <c r="L151" s="243"/>
      <c r="M151" s="229">
        <f t="shared" si="7"/>
        <v>0</v>
      </c>
      <c r="N151" s="25">
        <f t="shared" si="6"/>
        <v>0</v>
      </c>
      <c r="O151" s="40"/>
      <c r="Q151" s="121"/>
      <c r="R151" s="175"/>
    </row>
    <row r="152" spans="2:18" ht="12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5"/>
        <v>0</v>
      </c>
      <c r="I152" s="243"/>
      <c r="J152" s="243"/>
      <c r="K152" s="243"/>
      <c r="L152" s="243"/>
      <c r="M152" s="229">
        <f t="shared" si="7"/>
        <v>0</v>
      </c>
      <c r="N152" s="25">
        <f t="shared" si="6"/>
        <v>0</v>
      </c>
      <c r="O152" s="40"/>
      <c r="Q152" s="121"/>
      <c r="R152" s="175"/>
    </row>
    <row r="153" spans="2:18" ht="12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5"/>
        <v>0</v>
      </c>
      <c r="I153" s="243"/>
      <c r="J153" s="243"/>
      <c r="K153" s="243"/>
      <c r="L153" s="243"/>
      <c r="M153" s="229">
        <f t="shared" si="7"/>
        <v>0</v>
      </c>
      <c r="N153" s="25">
        <f t="shared" si="6"/>
        <v>0</v>
      </c>
      <c r="O153" s="40"/>
      <c r="Q153" s="121"/>
      <c r="R153" s="175"/>
    </row>
    <row r="154" spans="2:18" ht="12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5"/>
        <v>0</v>
      </c>
      <c r="I154" s="243"/>
      <c r="J154" s="243"/>
      <c r="K154" s="243"/>
      <c r="L154" s="243"/>
      <c r="M154" s="229">
        <f t="shared" si="7"/>
        <v>0</v>
      </c>
      <c r="N154" s="25">
        <f t="shared" si="6"/>
        <v>0</v>
      </c>
      <c r="O154" s="40"/>
      <c r="Q154" s="121"/>
      <c r="R154" s="175"/>
    </row>
    <row r="155" spans="2:18" ht="12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5"/>
        <v>0</v>
      </c>
      <c r="I155" s="243"/>
      <c r="J155" s="243"/>
      <c r="K155" s="243"/>
      <c r="L155" s="243"/>
      <c r="M155" s="229">
        <f t="shared" si="7"/>
        <v>0</v>
      </c>
      <c r="N155" s="25">
        <f t="shared" si="6"/>
        <v>0</v>
      </c>
      <c r="O155" s="40"/>
      <c r="Q155" s="121"/>
      <c r="R155" s="175"/>
    </row>
    <row r="156" spans="2:18" x14ac:dyDescent="0.2">
      <c r="B156" s="565"/>
      <c r="C156" s="274" t="s">
        <v>114</v>
      </c>
      <c r="D156" s="306"/>
      <c r="E156" s="245"/>
      <c r="F156" s="307"/>
      <c r="G156" s="307"/>
      <c r="H156" s="25">
        <f>F156*G156</f>
        <v>0</v>
      </c>
      <c r="I156" s="243"/>
      <c r="J156" s="243"/>
      <c r="K156" s="243"/>
      <c r="L156" s="243"/>
      <c r="M156" s="229">
        <f t="shared" si="7"/>
        <v>0</v>
      </c>
      <c r="N156" s="25">
        <f t="shared" si="6"/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5"/>
        <v>0</v>
      </c>
      <c r="I157" s="243"/>
      <c r="J157" s="243"/>
      <c r="K157" s="243"/>
      <c r="L157" s="243"/>
      <c r="M157" s="229">
        <f t="shared" si="7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5"/>
        <v>0</v>
      </c>
      <c r="I158" s="243"/>
      <c r="J158" s="243"/>
      <c r="K158" s="243"/>
      <c r="L158" s="243"/>
      <c r="M158" s="229">
        <f t="shared" si="7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5"/>
        <v>0</v>
      </c>
      <c r="I159" s="243"/>
      <c r="J159" s="243"/>
      <c r="K159" s="243"/>
      <c r="L159" s="243"/>
      <c r="M159" s="229">
        <f t="shared" si="7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5"/>
        <v>0</v>
      </c>
      <c r="I160" s="243"/>
      <c r="J160" s="243"/>
      <c r="K160" s="243"/>
      <c r="L160" s="243"/>
      <c r="M160" s="229">
        <f t="shared" si="7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5"/>
        <v>0</v>
      </c>
      <c r="I161" s="243"/>
      <c r="J161" s="243"/>
      <c r="K161" s="243"/>
      <c r="L161" s="243"/>
      <c r="M161" s="229">
        <f t="shared" si="7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5"/>
        <v>0</v>
      </c>
      <c r="I162" s="243"/>
      <c r="J162" s="243"/>
      <c r="K162" s="243"/>
      <c r="L162" s="243"/>
      <c r="M162" s="229">
        <f t="shared" si="7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5"/>
        <v>0</v>
      </c>
      <c r="I163" s="243"/>
      <c r="J163" s="243"/>
      <c r="K163" s="243"/>
      <c r="L163" s="243"/>
      <c r="M163" s="229">
        <f t="shared" si="7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 t="shared" si="5"/>
        <v>0</v>
      </c>
      <c r="I164" s="243"/>
      <c r="J164" s="243"/>
      <c r="K164" s="243"/>
      <c r="L164" s="243"/>
      <c r="M164" s="229">
        <f t="shared" si="7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5"/>
        <v>0</v>
      </c>
      <c r="I165" s="243"/>
      <c r="J165" s="243"/>
      <c r="K165" s="243"/>
      <c r="L165" s="243"/>
      <c r="M165" s="229">
        <f t="shared" si="7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5"/>
        <v>0</v>
      </c>
      <c r="I166" s="446"/>
      <c r="J166" s="446"/>
      <c r="K166" s="446"/>
      <c r="L166" s="446"/>
      <c r="M166" s="283">
        <f t="shared" si="7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5"/>
        <v>0</v>
      </c>
      <c r="I167" s="243"/>
      <c r="J167" s="243"/>
      <c r="K167" s="243"/>
      <c r="L167" s="243"/>
      <c r="M167" s="284">
        <f t="shared" si="7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5"/>
        <v>0</v>
      </c>
      <c r="I168" s="243"/>
      <c r="J168" s="243"/>
      <c r="K168" s="243"/>
      <c r="L168" s="243"/>
      <c r="M168" s="229">
        <f t="shared" si="7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6"/>
      <c r="E169" s="245"/>
      <c r="F169" s="307"/>
      <c r="G169" s="307"/>
      <c r="H169" s="25">
        <f t="shared" si="5"/>
        <v>0</v>
      </c>
      <c r="I169" s="243"/>
      <c r="J169" s="243"/>
      <c r="K169" s="243"/>
      <c r="L169" s="243"/>
      <c r="M169" s="229">
        <f t="shared" si="7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6"/>
      <c r="E170" s="245"/>
      <c r="F170" s="307"/>
      <c r="G170" s="307"/>
      <c r="H170" s="25">
        <f t="shared" si="5"/>
        <v>0</v>
      </c>
      <c r="I170" s="243"/>
      <c r="J170" s="243"/>
      <c r="K170" s="243"/>
      <c r="L170" s="243"/>
      <c r="M170" s="229">
        <f t="shared" si="7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6"/>
      <c r="E171" s="245"/>
      <c r="F171" s="307"/>
      <c r="G171" s="307"/>
      <c r="H171" s="25">
        <f t="shared" si="5"/>
        <v>0</v>
      </c>
      <c r="I171" s="243"/>
      <c r="J171" s="243"/>
      <c r="K171" s="243"/>
      <c r="L171" s="243"/>
      <c r="M171" s="229">
        <f t="shared" si="7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5"/>
        <v>0</v>
      </c>
      <c r="I172" s="243"/>
      <c r="J172" s="243"/>
      <c r="K172" s="243"/>
      <c r="L172" s="243"/>
      <c r="M172" s="229">
        <f t="shared" si="7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5"/>
        <v>0</v>
      </c>
      <c r="I173" s="243"/>
      <c r="J173" s="243"/>
      <c r="K173" s="243"/>
      <c r="L173" s="243"/>
      <c r="M173" s="229">
        <f t="shared" si="7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5"/>
        <v>0</v>
      </c>
      <c r="I174" s="243"/>
      <c r="J174" s="243"/>
      <c r="K174" s="243"/>
      <c r="L174" s="243"/>
      <c r="M174" s="229">
        <f t="shared" si="7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 t="shared" si="5"/>
        <v>0</v>
      </c>
      <c r="I175" s="243"/>
      <c r="J175" s="243"/>
      <c r="K175" s="243"/>
      <c r="L175" s="243"/>
      <c r="M175" s="229">
        <f t="shared" si="7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5"/>
        <v>0</v>
      </c>
      <c r="I176" s="243"/>
      <c r="J176" s="243"/>
      <c r="K176" s="243"/>
      <c r="L176" s="243"/>
      <c r="M176" s="229">
        <f t="shared" si="7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5"/>
        <v>0</v>
      </c>
      <c r="I177" s="243"/>
      <c r="J177" s="243"/>
      <c r="K177" s="243"/>
      <c r="L177" s="243"/>
      <c r="M177" s="229">
        <f t="shared" si="7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5"/>
        <v>0</v>
      </c>
      <c r="I178" s="243"/>
      <c r="J178" s="243"/>
      <c r="K178" s="243"/>
      <c r="L178" s="243"/>
      <c r="M178" s="229">
        <f t="shared" si="7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5"/>
        <v>0</v>
      </c>
      <c r="I179" s="243"/>
      <c r="J179" s="243"/>
      <c r="K179" s="243"/>
      <c r="L179" s="243"/>
      <c r="M179" s="229">
        <f t="shared" si="7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5"/>
        <v>0</v>
      </c>
      <c r="I180" s="243"/>
      <c r="J180" s="243"/>
      <c r="K180" s="243"/>
      <c r="L180" s="243"/>
      <c r="M180" s="229">
        <f t="shared" si="7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5"/>
        <v>0</v>
      </c>
      <c r="I181" s="243"/>
      <c r="J181" s="243"/>
      <c r="K181" s="243"/>
      <c r="L181" s="243"/>
      <c r="M181" s="229">
        <f t="shared" si="7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5"/>
        <v>0</v>
      </c>
      <c r="I182" s="243"/>
      <c r="J182" s="243"/>
      <c r="K182" s="243"/>
      <c r="L182" s="243"/>
      <c r="M182" s="229">
        <f t="shared" si="7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5"/>
        <v>0</v>
      </c>
      <c r="I183" s="243"/>
      <c r="J183" s="243"/>
      <c r="K183" s="243"/>
      <c r="L183" s="243"/>
      <c r="M183" s="229">
        <f t="shared" si="7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5"/>
        <v>0</v>
      </c>
      <c r="I184" s="243"/>
      <c r="J184" s="243"/>
      <c r="K184" s="243"/>
      <c r="L184" s="243"/>
      <c r="M184" s="229">
        <f t="shared" si="7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5"/>
        <v>0</v>
      </c>
      <c r="I185" s="243"/>
      <c r="J185" s="243"/>
      <c r="K185" s="243"/>
      <c r="L185" s="243"/>
      <c r="M185" s="229">
        <f t="shared" si="7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5"/>
        <v>0</v>
      </c>
      <c r="I186" s="243"/>
      <c r="J186" s="243"/>
      <c r="K186" s="243"/>
      <c r="L186" s="243"/>
      <c r="M186" s="229">
        <f t="shared" si="7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5"/>
        <v>0</v>
      </c>
      <c r="I187" s="243"/>
      <c r="J187" s="243"/>
      <c r="K187" s="243"/>
      <c r="L187" s="243"/>
      <c r="M187" s="229">
        <f t="shared" si="7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5"/>
        <v>0</v>
      </c>
      <c r="I188" s="250"/>
      <c r="J188" s="250"/>
      <c r="K188" s="250"/>
      <c r="L188" s="444"/>
      <c r="M188" s="283">
        <f t="shared" si="7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5"/>
        <v>0</v>
      </c>
      <c r="I189" s="262"/>
      <c r="J189" s="262"/>
      <c r="K189" s="262"/>
      <c r="L189" s="262"/>
      <c r="M189" s="229">
        <f t="shared" si="7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5"/>
        <v>0</v>
      </c>
      <c r="I190" s="243"/>
      <c r="J190" s="243"/>
      <c r="K190" s="243"/>
      <c r="L190" s="243"/>
      <c r="M190" s="229">
        <f t="shared" si="7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 t="shared" si="5"/>
        <v>0</v>
      </c>
      <c r="I191" s="243"/>
      <c r="J191" s="243"/>
      <c r="K191" s="243"/>
      <c r="L191" s="243"/>
      <c r="M191" s="229">
        <f t="shared" si="7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5"/>
        <v>0</v>
      </c>
      <c r="I192" s="243"/>
      <c r="J192" s="243"/>
      <c r="K192" s="243"/>
      <c r="L192" s="243"/>
      <c r="M192" s="229">
        <f t="shared" si="7"/>
        <v>0</v>
      </c>
      <c r="N192" s="37"/>
      <c r="O192" s="40"/>
      <c r="Q192" s="121"/>
      <c r="R192" s="175"/>
    </row>
    <row r="193" spans="2:18" ht="13.5" thickBot="1" x14ac:dyDescent="0.25">
      <c r="B193" s="555"/>
      <c r="C193" s="556"/>
      <c r="D193" s="306"/>
      <c r="E193" s="245"/>
      <c r="F193" s="307"/>
      <c r="G193" s="307"/>
      <c r="H193" s="25">
        <f t="shared" si="5"/>
        <v>0</v>
      </c>
      <c r="I193" s="243"/>
      <c r="J193" s="243"/>
      <c r="K193" s="243"/>
      <c r="L193" s="243"/>
      <c r="M193" s="229">
        <f t="shared" si="7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5"/>
        <v>0</v>
      </c>
      <c r="I194" s="250"/>
      <c r="J194" s="250"/>
      <c r="K194" s="250"/>
      <c r="L194" s="444"/>
      <c r="M194" s="283">
        <f t="shared" si="7"/>
        <v>0</v>
      </c>
      <c r="N194" s="576">
        <f>SUM(H189:H194)</f>
        <v>0</v>
      </c>
      <c r="O194" s="577"/>
      <c r="Q194" s="121"/>
      <c r="R194" s="175"/>
    </row>
    <row r="195" spans="2:18" x14ac:dyDescent="0.2">
      <c r="B195" s="547" t="s">
        <v>7</v>
      </c>
      <c r="C195" s="548"/>
      <c r="D195" s="325"/>
      <c r="E195" s="326"/>
      <c r="F195" s="327"/>
      <c r="G195" s="327"/>
      <c r="H195" s="32">
        <f t="shared" si="5"/>
        <v>0</v>
      </c>
      <c r="I195" s="262"/>
      <c r="J195" s="262"/>
      <c r="K195" s="262"/>
      <c r="L195" s="262"/>
      <c r="M195" s="229">
        <f t="shared" si="7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8">F196*G196</f>
        <v>0</v>
      </c>
      <c r="I196" s="243"/>
      <c r="J196" s="243"/>
      <c r="K196" s="243"/>
      <c r="L196" s="243"/>
      <c r="M196" s="229">
        <f t="shared" si="7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8"/>
        <v>0</v>
      </c>
      <c r="I197" s="243"/>
      <c r="J197" s="243"/>
      <c r="K197" s="243"/>
      <c r="L197" s="243"/>
      <c r="M197" s="229">
        <f t="shared" si="7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8"/>
        <v>0</v>
      </c>
      <c r="I198" s="243"/>
      <c r="J198" s="243"/>
      <c r="K198" s="243"/>
      <c r="L198" s="243"/>
      <c r="M198" s="229">
        <f t="shared" si="7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8"/>
        <v>0</v>
      </c>
      <c r="I199" s="243"/>
      <c r="J199" s="243"/>
      <c r="K199" s="243"/>
      <c r="L199" s="243"/>
      <c r="M199" s="229">
        <f t="shared" si="7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8"/>
        <v>0</v>
      </c>
      <c r="I200" s="243"/>
      <c r="J200" s="243"/>
      <c r="K200" s="243"/>
      <c r="L200" s="243"/>
      <c r="M200" s="229">
        <f t="shared" si="7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8"/>
        <v>0</v>
      </c>
      <c r="I201" s="243"/>
      <c r="J201" s="243"/>
      <c r="K201" s="243"/>
      <c r="L201" s="243"/>
      <c r="M201" s="229">
        <f t="shared" si="7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9">F202*G202</f>
        <v>0</v>
      </c>
      <c r="I202" s="250"/>
      <c r="J202" s="250"/>
      <c r="K202" s="250"/>
      <c r="L202" s="444"/>
      <c r="M202" s="283">
        <f t="shared" ref="M202:M250" si="10">+SUM(I202:L202)</f>
        <v>0</v>
      </c>
      <c r="N202" s="576">
        <f>SUM(H195:H202)</f>
        <v>0</v>
      </c>
      <c r="O202" s="577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9"/>
        <v>0</v>
      </c>
      <c r="I203" s="262"/>
      <c r="J203" s="262"/>
      <c r="K203" s="262"/>
      <c r="L203" s="262"/>
      <c r="M203" s="229">
        <f t="shared" si="10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9"/>
        <v>0</v>
      </c>
      <c r="I204" s="243"/>
      <c r="J204" s="243"/>
      <c r="K204" s="243"/>
      <c r="L204" s="243"/>
      <c r="M204" s="229">
        <f t="shared" si="10"/>
        <v>0</v>
      </c>
      <c r="N204" s="37"/>
      <c r="O204" s="40"/>
      <c r="Q204" s="121"/>
      <c r="R204" s="175"/>
    </row>
    <row r="205" spans="2:18" x14ac:dyDescent="0.2">
      <c r="B205" s="549"/>
      <c r="C205" s="550"/>
      <c r="D205" s="306"/>
      <c r="E205" s="245"/>
      <c r="F205" s="307"/>
      <c r="G205" s="307"/>
      <c r="H205" s="25">
        <f t="shared" si="9"/>
        <v>0</v>
      </c>
      <c r="I205" s="243"/>
      <c r="J205" s="243"/>
      <c r="K205" s="243"/>
      <c r="L205" s="243"/>
      <c r="M205" s="229">
        <f t="shared" si="10"/>
        <v>0</v>
      </c>
      <c r="N205" s="37"/>
      <c r="O205" s="40"/>
      <c r="Q205" s="121"/>
      <c r="R205" s="175"/>
    </row>
    <row r="206" spans="2:18" x14ac:dyDescent="0.2">
      <c r="B206" s="549"/>
      <c r="C206" s="550"/>
      <c r="D206" s="306"/>
      <c r="E206" s="245"/>
      <c r="F206" s="307"/>
      <c r="G206" s="307"/>
      <c r="H206" s="25">
        <f t="shared" si="9"/>
        <v>0</v>
      </c>
      <c r="I206" s="243"/>
      <c r="J206" s="243"/>
      <c r="K206" s="243"/>
      <c r="L206" s="243"/>
      <c r="M206" s="229">
        <f t="shared" si="10"/>
        <v>0</v>
      </c>
      <c r="N206" s="37"/>
      <c r="O206" s="40"/>
      <c r="Q206" s="121"/>
      <c r="R206" s="175"/>
    </row>
    <row r="207" spans="2:18" x14ac:dyDescent="0.2">
      <c r="B207" s="549"/>
      <c r="C207" s="550"/>
      <c r="D207" s="306"/>
      <c r="E207" s="245"/>
      <c r="F207" s="307"/>
      <c r="G207" s="307"/>
      <c r="H207" s="25">
        <f t="shared" si="9"/>
        <v>0</v>
      </c>
      <c r="I207" s="243"/>
      <c r="J207" s="243"/>
      <c r="K207" s="243"/>
      <c r="L207" s="243"/>
      <c r="M207" s="229">
        <f t="shared" si="10"/>
        <v>0</v>
      </c>
      <c r="N207" s="37"/>
      <c r="O207" s="40"/>
      <c r="Q207" s="121"/>
      <c r="R207" s="175"/>
    </row>
    <row r="208" spans="2:18" x14ac:dyDescent="0.2">
      <c r="B208" s="549"/>
      <c r="C208" s="550"/>
      <c r="D208" s="306"/>
      <c r="E208" s="245"/>
      <c r="F208" s="307"/>
      <c r="G208" s="307"/>
      <c r="H208" s="25">
        <f t="shared" si="9"/>
        <v>0</v>
      </c>
      <c r="I208" s="243"/>
      <c r="J208" s="243"/>
      <c r="K208" s="243"/>
      <c r="L208" s="243"/>
      <c r="M208" s="229">
        <f t="shared" si="10"/>
        <v>0</v>
      </c>
      <c r="N208" s="37"/>
      <c r="O208" s="40"/>
      <c r="Q208" s="121"/>
      <c r="R208" s="175"/>
    </row>
    <row r="209" spans="2:18" x14ac:dyDescent="0.2">
      <c r="B209" s="549"/>
      <c r="C209" s="550"/>
      <c r="D209" s="306"/>
      <c r="E209" s="245"/>
      <c r="F209" s="307"/>
      <c r="G209" s="307"/>
      <c r="H209" s="25">
        <f t="shared" si="9"/>
        <v>0</v>
      </c>
      <c r="I209" s="243"/>
      <c r="J209" s="243"/>
      <c r="K209" s="243"/>
      <c r="L209" s="243"/>
      <c r="M209" s="229">
        <f t="shared" si="10"/>
        <v>0</v>
      </c>
      <c r="N209" s="37"/>
      <c r="O209" s="40"/>
      <c r="Q209" s="121"/>
      <c r="R209" s="175"/>
    </row>
    <row r="210" spans="2:18" x14ac:dyDescent="0.2">
      <c r="B210" s="549"/>
      <c r="C210" s="550"/>
      <c r="D210" s="306"/>
      <c r="E210" s="245"/>
      <c r="F210" s="307"/>
      <c r="G210" s="307"/>
      <c r="H210" s="25">
        <f t="shared" si="9"/>
        <v>0</v>
      </c>
      <c r="I210" s="243"/>
      <c r="J210" s="243"/>
      <c r="K210" s="243"/>
      <c r="L210" s="243"/>
      <c r="M210" s="229">
        <f t="shared" si="10"/>
        <v>0</v>
      </c>
      <c r="N210" s="37"/>
      <c r="O210" s="40"/>
      <c r="Q210" s="121"/>
      <c r="R210" s="175"/>
    </row>
    <row r="211" spans="2:18" ht="13.5" thickBot="1" x14ac:dyDescent="0.25">
      <c r="B211" s="549"/>
      <c r="C211" s="550"/>
      <c r="D211" s="306"/>
      <c r="E211" s="245"/>
      <c r="F211" s="307"/>
      <c r="G211" s="307"/>
      <c r="H211" s="25">
        <f t="shared" si="9"/>
        <v>0</v>
      </c>
      <c r="I211" s="243"/>
      <c r="J211" s="243"/>
      <c r="K211" s="243"/>
      <c r="L211" s="243"/>
      <c r="M211" s="229">
        <f t="shared" si="10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9"/>
        <v>0</v>
      </c>
      <c r="I212" s="250"/>
      <c r="J212" s="250"/>
      <c r="K212" s="250"/>
      <c r="L212" s="444"/>
      <c r="M212" s="283">
        <f t="shared" si="10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9"/>
        <v>0</v>
      </c>
      <c r="I213" s="428"/>
      <c r="J213" s="428"/>
      <c r="K213" s="428"/>
      <c r="L213" s="428"/>
      <c r="M213" s="229">
        <f t="shared" si="10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9"/>
        <v>0</v>
      </c>
      <c r="I214" s="429"/>
      <c r="J214" s="429"/>
      <c r="K214" s="429"/>
      <c r="L214" s="429"/>
      <c r="M214" s="229">
        <f t="shared" si="10"/>
        <v>0</v>
      </c>
      <c r="N214" s="37"/>
      <c r="O214" s="40"/>
      <c r="Q214" s="121"/>
      <c r="R214" s="175"/>
    </row>
    <row r="215" spans="2:18" x14ac:dyDescent="0.2">
      <c r="B215" s="555"/>
      <c r="C215" s="556"/>
      <c r="D215" s="413"/>
      <c r="E215" s="414"/>
      <c r="F215" s="415"/>
      <c r="G215" s="415"/>
      <c r="H215" s="178">
        <f t="shared" si="9"/>
        <v>0</v>
      </c>
      <c r="I215" s="429"/>
      <c r="J215" s="429"/>
      <c r="K215" s="429"/>
      <c r="L215" s="429"/>
      <c r="M215" s="229">
        <f t="shared" si="10"/>
        <v>0</v>
      </c>
      <c r="N215" s="37"/>
      <c r="O215" s="40"/>
      <c r="Q215" s="121"/>
      <c r="R215" s="175"/>
    </row>
    <row r="216" spans="2:18" x14ac:dyDescent="0.2">
      <c r="B216" s="555"/>
      <c r="C216" s="556"/>
      <c r="D216" s="413"/>
      <c r="E216" s="414"/>
      <c r="F216" s="415"/>
      <c r="G216" s="415"/>
      <c r="H216" s="178">
        <f t="shared" si="9"/>
        <v>0</v>
      </c>
      <c r="I216" s="429"/>
      <c r="J216" s="429"/>
      <c r="K216" s="429"/>
      <c r="L216" s="429"/>
      <c r="M216" s="229">
        <f t="shared" si="10"/>
        <v>0</v>
      </c>
      <c r="N216" s="37"/>
      <c r="O216" s="40"/>
      <c r="Q216" s="121"/>
      <c r="R216" s="175"/>
    </row>
    <row r="217" spans="2:18" x14ac:dyDescent="0.2">
      <c r="B217" s="555"/>
      <c r="C217" s="556"/>
      <c r="D217" s="413"/>
      <c r="E217" s="414"/>
      <c r="F217" s="415"/>
      <c r="G217" s="415"/>
      <c r="H217" s="178">
        <f t="shared" si="9"/>
        <v>0</v>
      </c>
      <c r="I217" s="429"/>
      <c r="J217" s="429"/>
      <c r="K217" s="429"/>
      <c r="L217" s="429"/>
      <c r="M217" s="229">
        <f t="shared" si="10"/>
        <v>0</v>
      </c>
      <c r="N217" s="37"/>
      <c r="O217" s="40"/>
      <c r="Q217" s="121"/>
      <c r="R217" s="175"/>
    </row>
    <row r="218" spans="2:18" x14ac:dyDescent="0.2">
      <c r="B218" s="555"/>
      <c r="C218" s="556"/>
      <c r="D218" s="413"/>
      <c r="E218" s="414"/>
      <c r="F218" s="415"/>
      <c r="G218" s="415"/>
      <c r="H218" s="178">
        <f t="shared" si="9"/>
        <v>0</v>
      </c>
      <c r="I218" s="429"/>
      <c r="J218" s="429"/>
      <c r="K218" s="429"/>
      <c r="L218" s="429"/>
      <c r="M218" s="229">
        <f t="shared" si="10"/>
        <v>0</v>
      </c>
      <c r="N218" s="37"/>
      <c r="O218" s="40"/>
      <c r="Q218" s="121"/>
      <c r="R218" s="175"/>
    </row>
    <row r="219" spans="2:18" ht="13.5" thickBot="1" x14ac:dyDescent="0.25">
      <c r="B219" s="555"/>
      <c r="C219" s="556"/>
      <c r="D219" s="413"/>
      <c r="E219" s="414"/>
      <c r="F219" s="415"/>
      <c r="G219" s="415"/>
      <c r="H219" s="178">
        <f t="shared" si="9"/>
        <v>0</v>
      </c>
      <c r="I219" s="429"/>
      <c r="J219" s="429"/>
      <c r="K219" s="429"/>
      <c r="L219" s="429"/>
      <c r="M219" s="229">
        <f t="shared" si="10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9"/>
        <v>0</v>
      </c>
      <c r="I220" s="430"/>
      <c r="J220" s="430"/>
      <c r="K220" s="430"/>
      <c r="L220" s="421"/>
      <c r="M220" s="283">
        <f t="shared" si="10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9"/>
        <v>0</v>
      </c>
      <c r="I221" s="262"/>
      <c r="J221" s="262"/>
      <c r="K221" s="262"/>
      <c r="L221" s="262"/>
      <c r="M221" s="229">
        <f t="shared" si="10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9"/>
        <v>0</v>
      </c>
      <c r="I222" s="243"/>
      <c r="J222" s="243"/>
      <c r="K222" s="243"/>
      <c r="L222" s="243"/>
      <c r="M222" s="229">
        <f t="shared" si="10"/>
        <v>0</v>
      </c>
      <c r="N222" s="37"/>
      <c r="O222" s="40"/>
      <c r="Q222" s="121"/>
      <c r="R222" s="175"/>
    </row>
    <row r="223" spans="2:18" x14ac:dyDescent="0.2">
      <c r="B223" s="555"/>
      <c r="C223" s="556"/>
      <c r="D223" s="306"/>
      <c r="E223" s="245"/>
      <c r="F223" s="307"/>
      <c r="G223" s="307"/>
      <c r="H223" s="25">
        <f t="shared" si="9"/>
        <v>0</v>
      </c>
      <c r="I223" s="243"/>
      <c r="J223" s="243"/>
      <c r="K223" s="243"/>
      <c r="L223" s="243"/>
      <c r="M223" s="229">
        <f t="shared" si="10"/>
        <v>0</v>
      </c>
      <c r="N223" s="37"/>
      <c r="O223" s="40"/>
      <c r="Q223" s="121"/>
      <c r="R223" s="175"/>
    </row>
    <row r="224" spans="2:18" x14ac:dyDescent="0.2">
      <c r="B224" s="555"/>
      <c r="C224" s="556"/>
      <c r="D224" s="306"/>
      <c r="E224" s="245"/>
      <c r="F224" s="307"/>
      <c r="G224" s="307"/>
      <c r="H224" s="25">
        <f t="shared" si="9"/>
        <v>0</v>
      </c>
      <c r="I224" s="243"/>
      <c r="J224" s="243"/>
      <c r="K224" s="243"/>
      <c r="L224" s="243"/>
      <c r="M224" s="229">
        <f t="shared" si="10"/>
        <v>0</v>
      </c>
      <c r="N224" s="37"/>
      <c r="O224" s="40"/>
      <c r="Q224" s="121"/>
      <c r="R224" s="175"/>
    </row>
    <row r="225" spans="2:18" x14ac:dyDescent="0.2">
      <c r="B225" s="555"/>
      <c r="C225" s="556"/>
      <c r="D225" s="306"/>
      <c r="E225" s="245"/>
      <c r="F225" s="307"/>
      <c r="G225" s="307"/>
      <c r="H225" s="25">
        <f t="shared" si="9"/>
        <v>0</v>
      </c>
      <c r="I225" s="243"/>
      <c r="J225" s="243"/>
      <c r="K225" s="243"/>
      <c r="L225" s="243"/>
      <c r="M225" s="229">
        <f t="shared" si="10"/>
        <v>0</v>
      </c>
      <c r="N225" s="37"/>
      <c r="O225" s="40"/>
      <c r="Q225" s="121"/>
      <c r="R225" s="175"/>
    </row>
    <row r="226" spans="2:18" x14ac:dyDescent="0.2">
      <c r="B226" s="555"/>
      <c r="C226" s="556"/>
      <c r="D226" s="306"/>
      <c r="E226" s="245"/>
      <c r="F226" s="307"/>
      <c r="G226" s="307"/>
      <c r="H226" s="25">
        <f t="shared" si="9"/>
        <v>0</v>
      </c>
      <c r="I226" s="243"/>
      <c r="J226" s="243"/>
      <c r="K226" s="243"/>
      <c r="L226" s="243"/>
      <c r="M226" s="229">
        <f t="shared" si="10"/>
        <v>0</v>
      </c>
      <c r="N226" s="37"/>
      <c r="O226" s="40"/>
      <c r="Q226" s="121"/>
      <c r="R226" s="175"/>
    </row>
    <row r="227" spans="2:18" ht="13.5" thickBot="1" x14ac:dyDescent="0.25">
      <c r="B227" s="555"/>
      <c r="C227" s="556"/>
      <c r="D227" s="306"/>
      <c r="E227" s="245"/>
      <c r="F227" s="307"/>
      <c r="G227" s="307"/>
      <c r="H227" s="25">
        <f t="shared" si="9"/>
        <v>0</v>
      </c>
      <c r="I227" s="243"/>
      <c r="J227" s="243"/>
      <c r="K227" s="243"/>
      <c r="L227" s="243"/>
      <c r="M227" s="229">
        <f t="shared" si="10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9"/>
        <v>0</v>
      </c>
      <c r="I228" s="250"/>
      <c r="J228" s="250"/>
      <c r="K228" s="250"/>
      <c r="L228" s="444"/>
      <c r="M228" s="283">
        <f t="shared" si="10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9"/>
        <v>0</v>
      </c>
      <c r="I229" s="262"/>
      <c r="J229" s="262"/>
      <c r="K229" s="262"/>
      <c r="L229" s="262"/>
      <c r="M229" s="229">
        <f t="shared" si="10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9"/>
        <v>0</v>
      </c>
      <c r="I230" s="243"/>
      <c r="J230" s="243"/>
      <c r="K230" s="243"/>
      <c r="L230" s="243"/>
      <c r="M230" s="229">
        <f t="shared" si="10"/>
        <v>0</v>
      </c>
      <c r="N230" s="37"/>
      <c r="O230" s="40"/>
      <c r="Q230" s="121"/>
      <c r="R230" s="175"/>
    </row>
    <row r="231" spans="2:18" x14ac:dyDescent="0.2">
      <c r="B231" s="555"/>
      <c r="C231" s="556"/>
      <c r="D231" s="306"/>
      <c r="E231" s="245"/>
      <c r="F231" s="307"/>
      <c r="G231" s="307"/>
      <c r="H231" s="25">
        <f t="shared" si="9"/>
        <v>0</v>
      </c>
      <c r="I231" s="243"/>
      <c r="J231" s="243"/>
      <c r="K231" s="243"/>
      <c r="L231" s="243"/>
      <c r="M231" s="229">
        <f t="shared" si="10"/>
        <v>0</v>
      </c>
      <c r="N231" s="37"/>
      <c r="O231" s="40"/>
      <c r="Q231" s="121"/>
      <c r="R231" s="175"/>
    </row>
    <row r="232" spans="2:18" ht="13.5" thickBot="1" x14ac:dyDescent="0.25">
      <c r="B232" s="555"/>
      <c r="C232" s="556"/>
      <c r="D232" s="306"/>
      <c r="E232" s="245"/>
      <c r="F232" s="307"/>
      <c r="G232" s="307"/>
      <c r="H232" s="25">
        <f t="shared" si="9"/>
        <v>0</v>
      </c>
      <c r="I232" s="243"/>
      <c r="J232" s="243"/>
      <c r="K232" s="243"/>
      <c r="L232" s="243"/>
      <c r="M232" s="229">
        <f t="shared" si="10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9"/>
        <v>0</v>
      </c>
      <c r="I233" s="250"/>
      <c r="J233" s="250"/>
      <c r="K233" s="250"/>
      <c r="L233" s="444"/>
      <c r="M233" s="283">
        <f t="shared" si="10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9"/>
        <v>0</v>
      </c>
      <c r="I234" s="262"/>
      <c r="J234" s="262"/>
      <c r="K234" s="262"/>
      <c r="L234" s="262"/>
      <c r="M234" s="229">
        <f t="shared" si="10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9"/>
        <v>0</v>
      </c>
      <c r="I235" s="243"/>
      <c r="J235" s="243"/>
      <c r="K235" s="243"/>
      <c r="L235" s="243"/>
      <c r="M235" s="229">
        <f t="shared" si="10"/>
        <v>0</v>
      </c>
      <c r="N235" s="37"/>
      <c r="O235" s="40"/>
      <c r="Q235" s="121"/>
      <c r="R235" s="175"/>
    </row>
    <row r="236" spans="2:18" x14ac:dyDescent="0.2">
      <c r="B236" s="555"/>
      <c r="C236" s="556"/>
      <c r="D236" s="306"/>
      <c r="E236" s="245"/>
      <c r="F236" s="307"/>
      <c r="G236" s="307"/>
      <c r="H236" s="25">
        <f t="shared" si="9"/>
        <v>0</v>
      </c>
      <c r="I236" s="243"/>
      <c r="J236" s="243"/>
      <c r="K236" s="243"/>
      <c r="L236" s="243"/>
      <c r="M236" s="229">
        <f t="shared" si="10"/>
        <v>0</v>
      </c>
      <c r="N236" s="37"/>
      <c r="O236" s="40"/>
      <c r="Q236" s="121"/>
      <c r="R236" s="175"/>
    </row>
    <row r="237" spans="2:18" x14ac:dyDescent="0.2">
      <c r="B237" s="555"/>
      <c r="C237" s="556"/>
      <c r="D237" s="306"/>
      <c r="E237" s="245"/>
      <c r="F237" s="307"/>
      <c r="G237" s="307"/>
      <c r="H237" s="25">
        <f t="shared" si="9"/>
        <v>0</v>
      </c>
      <c r="I237" s="243"/>
      <c r="J237" s="243"/>
      <c r="K237" s="243"/>
      <c r="L237" s="243"/>
      <c r="M237" s="229">
        <f t="shared" si="10"/>
        <v>0</v>
      </c>
      <c r="N237" s="37"/>
      <c r="O237" s="40"/>
      <c r="Q237" s="121"/>
      <c r="R237" s="175"/>
    </row>
    <row r="238" spans="2:18" x14ac:dyDescent="0.2">
      <c r="B238" s="555"/>
      <c r="C238" s="556"/>
      <c r="D238" s="322"/>
      <c r="E238" s="245"/>
      <c r="F238" s="323"/>
      <c r="G238" s="323"/>
      <c r="H238" s="174">
        <f t="shared" si="9"/>
        <v>0</v>
      </c>
      <c r="I238" s="243"/>
      <c r="J238" s="243"/>
      <c r="K238" s="243"/>
      <c r="L238" s="243"/>
      <c r="M238" s="229">
        <f t="shared" si="10"/>
        <v>0</v>
      </c>
      <c r="N238" s="37"/>
      <c r="O238" s="40"/>
      <c r="Q238" s="121"/>
      <c r="R238" s="175"/>
    </row>
    <row r="239" spans="2:18" x14ac:dyDescent="0.2">
      <c r="B239" s="555"/>
      <c r="C239" s="556"/>
      <c r="D239" s="322"/>
      <c r="E239" s="324"/>
      <c r="F239" s="323"/>
      <c r="G239" s="323"/>
      <c r="H239" s="174">
        <f t="shared" si="9"/>
        <v>0</v>
      </c>
      <c r="I239" s="243"/>
      <c r="J239" s="243"/>
      <c r="K239" s="243"/>
      <c r="L239" s="243"/>
      <c r="M239" s="229">
        <f t="shared" si="10"/>
        <v>0</v>
      </c>
      <c r="N239" s="37"/>
      <c r="O239" s="40"/>
      <c r="Q239" s="121"/>
      <c r="R239" s="175"/>
    </row>
    <row r="240" spans="2:18" x14ac:dyDescent="0.2">
      <c r="B240" s="555"/>
      <c r="C240" s="556"/>
      <c r="D240" s="322"/>
      <c r="E240" s="324"/>
      <c r="F240" s="323"/>
      <c r="G240" s="323"/>
      <c r="H240" s="174">
        <f t="shared" si="9"/>
        <v>0</v>
      </c>
      <c r="I240" s="243"/>
      <c r="J240" s="243"/>
      <c r="K240" s="243"/>
      <c r="L240" s="243"/>
      <c r="M240" s="229">
        <f t="shared" si="10"/>
        <v>0</v>
      </c>
      <c r="N240" s="37"/>
      <c r="O240" s="40"/>
      <c r="Q240" s="121"/>
      <c r="R240" s="175"/>
    </row>
    <row r="241" spans="2:18" ht="13.5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0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9"/>
        <v>0</v>
      </c>
      <c r="I242" s="250"/>
      <c r="J242" s="250"/>
      <c r="K242" s="250"/>
      <c r="L242" s="444"/>
      <c r="M242" s="283">
        <f t="shared" si="10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9"/>
        <v>0</v>
      </c>
      <c r="I243" s="428"/>
      <c r="J243" s="428"/>
      <c r="K243" s="428"/>
      <c r="L243" s="428"/>
      <c r="M243" s="229">
        <f t="shared" si="10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9"/>
        <v>0</v>
      </c>
      <c r="I244" s="429"/>
      <c r="J244" s="429"/>
      <c r="K244" s="429"/>
      <c r="L244" s="429"/>
      <c r="M244" s="229">
        <f t="shared" si="10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9"/>
        <v>0</v>
      </c>
      <c r="I245" s="430"/>
      <c r="J245" s="430"/>
      <c r="K245" s="430"/>
      <c r="L245" s="421"/>
      <c r="M245" s="283">
        <f t="shared" si="10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9"/>
        <v>0</v>
      </c>
      <c r="I246" s="428"/>
      <c r="J246" s="428"/>
      <c r="K246" s="428"/>
      <c r="L246" s="428"/>
      <c r="M246" s="229">
        <f t="shared" si="10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0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0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7">
        <f t="shared" si="10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85">
        <f>SUM(L134:L248)</f>
        <v>0</v>
      </c>
      <c r="M250" s="285">
        <f t="shared" si="10"/>
        <v>0</v>
      </c>
      <c r="N250" s="578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N71:O71"/>
    <mergeCell ref="N65:O65"/>
    <mergeCell ref="N79:O79"/>
    <mergeCell ref="N89:O89"/>
    <mergeCell ref="B11:B43"/>
    <mergeCell ref="C34:C38"/>
    <mergeCell ref="C39:C43"/>
    <mergeCell ref="B44:C65"/>
    <mergeCell ref="B120:C122"/>
    <mergeCell ref="N122:O122"/>
    <mergeCell ref="N97:O97"/>
    <mergeCell ref="B66:C71"/>
    <mergeCell ref="B72:C79"/>
    <mergeCell ref="B80:C89"/>
    <mergeCell ref="B90:C97"/>
    <mergeCell ref="N105:O105"/>
    <mergeCell ref="B106:C110"/>
    <mergeCell ref="N110:O110"/>
    <mergeCell ref="B111:C119"/>
    <mergeCell ref="N119:O119"/>
    <mergeCell ref="B98:C105"/>
    <mergeCell ref="B123:C125"/>
    <mergeCell ref="N125:O125"/>
    <mergeCell ref="N127:O127"/>
    <mergeCell ref="B134:B166"/>
    <mergeCell ref="C157:C161"/>
    <mergeCell ref="C162:C166"/>
    <mergeCell ref="B167:C188"/>
    <mergeCell ref="N188:O188"/>
    <mergeCell ref="B189:C194"/>
    <mergeCell ref="N194:O194"/>
    <mergeCell ref="B195:C202"/>
    <mergeCell ref="N202:O202"/>
    <mergeCell ref="B203:C212"/>
    <mergeCell ref="N212:O212"/>
    <mergeCell ref="B213:C220"/>
    <mergeCell ref="N220:O220"/>
    <mergeCell ref="B221:C228"/>
    <mergeCell ref="N228:O228"/>
    <mergeCell ref="B246:C248"/>
    <mergeCell ref="N248:O248"/>
    <mergeCell ref="N250:O250"/>
    <mergeCell ref="B229:C233"/>
    <mergeCell ref="N233:O233"/>
    <mergeCell ref="B234:C242"/>
    <mergeCell ref="N242:O242"/>
    <mergeCell ref="B243:C245"/>
    <mergeCell ref="N245:O245"/>
  </mergeCells>
  <conditionalFormatting sqref="M11:M132 M134:M250">
    <cfRule type="expression" dxfId="13" priority="1" stopIfTrue="1">
      <formula>M11&lt;&gt;H11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>
    <tabColor theme="4" tint="0.39997558519241921"/>
  </sheetPr>
  <dimension ref="B2:S252"/>
  <sheetViews>
    <sheetView showGridLines="0" zoomScale="60" zoomScaleNormal="60" workbookViewId="0">
      <pane ySplit="6" topLeftCell="A10" activePane="bottomLeft" state="frozenSplit"/>
      <selection activeCell="A28" sqref="A28:J28"/>
      <selection pane="bottomLeft" activeCell="S33" sqref="S33"/>
    </sheetView>
  </sheetViews>
  <sheetFormatPr baseColWidth="10" defaultColWidth="9.28515625" defaultRowHeight="12.75" outlineLevelCol="1" x14ac:dyDescent="0.2"/>
  <cols>
    <col min="1" max="1" width="3" style="10" customWidth="1"/>
    <col min="2" max="2" width="23" style="10" customWidth="1"/>
    <col min="3" max="3" width="40.140625" style="10" customWidth="1"/>
    <col min="4" max="4" width="42.7109375" style="148" customWidth="1"/>
    <col min="5" max="5" width="16.7109375" style="27" customWidth="1"/>
    <col min="6" max="6" width="13" style="27" customWidth="1"/>
    <col min="7" max="7" width="12.5703125" style="38" customWidth="1"/>
    <col min="8" max="8" width="15.7109375" style="10" customWidth="1"/>
    <col min="9" max="13" width="10.140625" style="10" customWidth="1"/>
    <col min="14" max="14" width="13.7109375" style="10" customWidth="1"/>
    <col min="15" max="15" width="15.42578125" style="27" customWidth="1"/>
    <col min="16" max="16" width="3.7109375" style="28" customWidth="1"/>
    <col min="17" max="17" width="50.7109375" style="75" hidden="1" customWidth="1" outlineLevel="1"/>
    <col min="18" max="18" width="50.7109375" style="10" hidden="1" customWidth="1" outlineLevel="1"/>
    <col min="19" max="19" width="9.28515625" style="10" collapsed="1"/>
    <col min="20" max="16384" width="9.28515625" style="10"/>
  </cols>
  <sheetData>
    <row r="2" spans="2:18" x14ac:dyDescent="0.2">
      <c r="B2" s="561" t="s">
        <v>60</v>
      </c>
      <c r="C2" s="561"/>
    </row>
    <row r="3" spans="2:18" x14ac:dyDescent="0.2">
      <c r="B3" s="9"/>
    </row>
    <row r="4" spans="2:18" ht="15" x14ac:dyDescent="0.2">
      <c r="B4" s="281" t="s">
        <v>171</v>
      </c>
      <c r="C4" s="447"/>
      <c r="D4" s="74"/>
    </row>
    <row r="5" spans="2:18" x14ac:dyDescent="0.2">
      <c r="B5" s="9"/>
    </row>
    <row r="6" spans="2:18" ht="25.5" x14ac:dyDescent="0.2">
      <c r="B6" s="211" t="s">
        <v>13</v>
      </c>
      <c r="C6" s="211" t="s">
        <v>14</v>
      </c>
      <c r="D6" s="211" t="s">
        <v>15</v>
      </c>
      <c r="E6" s="211" t="s">
        <v>17</v>
      </c>
      <c r="F6" s="211" t="s">
        <v>12</v>
      </c>
      <c r="G6" s="211" t="s">
        <v>16</v>
      </c>
      <c r="H6" s="211" t="s">
        <v>18</v>
      </c>
      <c r="I6" s="211" t="s">
        <v>202</v>
      </c>
      <c r="J6" s="211" t="s">
        <v>203</v>
      </c>
      <c r="K6" s="211" t="s">
        <v>204</v>
      </c>
      <c r="L6" s="211" t="s">
        <v>205</v>
      </c>
      <c r="M6" s="211" t="s">
        <v>170</v>
      </c>
      <c r="N6" s="211" t="s">
        <v>19</v>
      </c>
      <c r="O6" s="211" t="s">
        <v>21</v>
      </c>
      <c r="Q6" s="120" t="s">
        <v>52</v>
      </c>
      <c r="R6" s="115" t="s">
        <v>93</v>
      </c>
    </row>
    <row r="7" spans="2:18" ht="13.5" thickBot="1" x14ac:dyDescent="0.25">
      <c r="B7" s="9"/>
    </row>
    <row r="8" spans="2:18" ht="31.5" customHeight="1" thickBot="1" x14ac:dyDescent="0.25">
      <c r="B8" s="387" t="s">
        <v>94</v>
      </c>
      <c r="C8" s="388"/>
      <c r="D8" s="389"/>
      <c r="E8" s="390"/>
      <c r="F8" s="390"/>
      <c r="G8" s="391"/>
      <c r="H8" s="388"/>
      <c r="I8" s="388"/>
      <c r="J8" s="388"/>
      <c r="K8" s="388"/>
      <c r="L8" s="388"/>
      <c r="M8" s="388"/>
      <c r="N8" s="388"/>
      <c r="O8" s="393"/>
    </row>
    <row r="9" spans="2:18" ht="15" customHeight="1" x14ac:dyDescent="0.2">
      <c r="B9" s="9"/>
    </row>
    <row r="10" spans="2:18" ht="30" customHeight="1" x14ac:dyDescent="0.2">
      <c r="B10" s="210" t="s">
        <v>13</v>
      </c>
      <c r="C10" s="210" t="s">
        <v>14</v>
      </c>
      <c r="D10" s="211" t="s">
        <v>15</v>
      </c>
      <c r="E10" s="211" t="s">
        <v>17</v>
      </c>
      <c r="F10" s="214" t="s">
        <v>12</v>
      </c>
      <c r="G10" s="213" t="s">
        <v>16</v>
      </c>
      <c r="H10" s="214" t="s">
        <v>18</v>
      </c>
      <c r="I10" s="211" t="s">
        <v>202</v>
      </c>
      <c r="J10" s="211" t="s">
        <v>203</v>
      </c>
      <c r="K10" s="211" t="s">
        <v>204</v>
      </c>
      <c r="L10" s="211" t="s">
        <v>205</v>
      </c>
      <c r="M10" s="211" t="s">
        <v>170</v>
      </c>
      <c r="N10" s="214" t="s">
        <v>19</v>
      </c>
      <c r="O10" s="214" t="s">
        <v>21</v>
      </c>
      <c r="Q10" s="120" t="s">
        <v>52</v>
      </c>
      <c r="R10" s="115" t="s">
        <v>93</v>
      </c>
    </row>
    <row r="11" spans="2:18" ht="12" customHeight="1" x14ac:dyDescent="0.2">
      <c r="B11" s="564" t="s">
        <v>1</v>
      </c>
      <c r="C11" s="297" t="str">
        <f>'Memoria Aporte FIA al Ejecutor'!C7</f>
        <v>Coordinador Principal: indicar nombre aquí</v>
      </c>
      <c r="D11" s="306"/>
      <c r="E11" s="245"/>
      <c r="F11" s="307"/>
      <c r="G11" s="307"/>
      <c r="H11" s="25">
        <f t="shared" ref="H11:H123" si="0">F11*G11</f>
        <v>0</v>
      </c>
      <c r="I11" s="442"/>
      <c r="J11" s="442"/>
      <c r="K11" s="442"/>
      <c r="L11" s="442"/>
      <c r="M11" s="229">
        <f>+SUM(I11:L11)</f>
        <v>0</v>
      </c>
      <c r="N11" s="178">
        <f>H11</f>
        <v>0</v>
      </c>
      <c r="O11" s="40"/>
      <c r="P11" s="158"/>
      <c r="Q11" s="121"/>
      <c r="R11" s="175"/>
    </row>
    <row r="12" spans="2:18" ht="12" customHeight="1" x14ac:dyDescent="0.2">
      <c r="B12" s="565"/>
      <c r="C12" s="297" t="str">
        <f>'Memoria Aporte FIA al Ejecutor'!C8</f>
        <v>Coordinador Alterno: indicar nombre aquí</v>
      </c>
      <c r="D12" s="306"/>
      <c r="E12" s="245"/>
      <c r="F12" s="307"/>
      <c r="G12" s="307"/>
      <c r="H12" s="25">
        <f t="shared" si="0"/>
        <v>0</v>
      </c>
      <c r="I12" s="442"/>
      <c r="J12" s="442"/>
      <c r="K12" s="442"/>
      <c r="L12" s="442"/>
      <c r="M12" s="229">
        <f t="shared" ref="M12:M75" si="1">+SUM(I12:L12)</f>
        <v>0</v>
      </c>
      <c r="N12" s="178">
        <f t="shared" ref="N12:N33" si="2">H12</f>
        <v>0</v>
      </c>
      <c r="O12" s="40"/>
      <c r="P12" s="158"/>
      <c r="Q12" s="121"/>
      <c r="R12" s="175"/>
    </row>
    <row r="13" spans="2:18" ht="12" customHeight="1" x14ac:dyDescent="0.2">
      <c r="B13" s="565"/>
      <c r="C13" s="297" t="str">
        <f>'Memoria Aporte FIA al Ejecutor'!C9</f>
        <v>Equipo Técnico 1: indicar nombre aquí</v>
      </c>
      <c r="D13" s="306"/>
      <c r="E13" s="245"/>
      <c r="F13" s="307"/>
      <c r="G13" s="307"/>
      <c r="H13" s="25">
        <f t="shared" si="0"/>
        <v>0</v>
      </c>
      <c r="I13" s="442"/>
      <c r="J13" s="442"/>
      <c r="K13" s="442"/>
      <c r="L13" s="442"/>
      <c r="M13" s="229">
        <f t="shared" si="1"/>
        <v>0</v>
      </c>
      <c r="N13" s="178">
        <f t="shared" si="2"/>
        <v>0</v>
      </c>
      <c r="O13" s="40"/>
      <c r="P13" s="158"/>
      <c r="Q13" s="121"/>
      <c r="R13" s="175"/>
    </row>
    <row r="14" spans="2:18" ht="12" customHeight="1" x14ac:dyDescent="0.2">
      <c r="B14" s="565"/>
      <c r="C14" s="297" t="str">
        <f>'Memoria Aporte FIA al Ejecutor'!C10</f>
        <v>Equipo Técnico 2: indicar nombre aquí</v>
      </c>
      <c r="D14" s="306"/>
      <c r="E14" s="245"/>
      <c r="F14" s="307"/>
      <c r="G14" s="307"/>
      <c r="H14" s="25">
        <f t="shared" si="0"/>
        <v>0</v>
      </c>
      <c r="I14" s="442"/>
      <c r="J14" s="442"/>
      <c r="K14" s="442"/>
      <c r="L14" s="442"/>
      <c r="M14" s="229">
        <f t="shared" si="1"/>
        <v>0</v>
      </c>
      <c r="N14" s="178">
        <f t="shared" si="2"/>
        <v>0</v>
      </c>
      <c r="O14" s="40"/>
      <c r="P14" s="158"/>
      <c r="Q14" s="121"/>
      <c r="R14" s="175"/>
    </row>
    <row r="15" spans="2:18" ht="12" customHeight="1" x14ac:dyDescent="0.2">
      <c r="B15" s="565"/>
      <c r="C15" s="297" t="str">
        <f>'Memoria Aporte FIA al Ejecutor'!C11</f>
        <v>Equipo Técnico 3: indicar nombre aquí</v>
      </c>
      <c r="D15" s="306"/>
      <c r="E15" s="245"/>
      <c r="F15" s="307"/>
      <c r="G15" s="307"/>
      <c r="H15" s="25">
        <f t="shared" si="0"/>
        <v>0</v>
      </c>
      <c r="I15" s="442"/>
      <c r="J15" s="442"/>
      <c r="K15" s="442"/>
      <c r="L15" s="442"/>
      <c r="M15" s="229">
        <f t="shared" si="1"/>
        <v>0</v>
      </c>
      <c r="N15" s="178">
        <f t="shared" si="2"/>
        <v>0</v>
      </c>
      <c r="O15" s="40"/>
      <c r="P15" s="158"/>
      <c r="Q15" s="121"/>
      <c r="R15" s="175"/>
    </row>
    <row r="16" spans="2:18" ht="12" customHeight="1" x14ac:dyDescent="0.2">
      <c r="B16" s="565"/>
      <c r="C16" s="297" t="str">
        <f>'Memoria Aporte FIA al Ejecutor'!C12</f>
        <v>Equipo Técnico 4: indicar nombre aquí</v>
      </c>
      <c r="D16" s="306"/>
      <c r="E16" s="245"/>
      <c r="F16" s="307"/>
      <c r="G16" s="307"/>
      <c r="H16" s="25">
        <f t="shared" si="0"/>
        <v>0</v>
      </c>
      <c r="I16" s="442"/>
      <c r="J16" s="442"/>
      <c r="K16" s="442"/>
      <c r="L16" s="442"/>
      <c r="M16" s="229">
        <f t="shared" si="1"/>
        <v>0</v>
      </c>
      <c r="N16" s="178">
        <f>H16</f>
        <v>0</v>
      </c>
      <c r="O16" s="40"/>
      <c r="P16" s="158"/>
      <c r="Q16" s="121"/>
      <c r="R16" s="175"/>
    </row>
    <row r="17" spans="2:18" ht="12" customHeight="1" x14ac:dyDescent="0.2">
      <c r="B17" s="565"/>
      <c r="C17" s="297" t="str">
        <f>'Memoria Aporte FIA al Ejecutor'!C13</f>
        <v>Equipo Técnico 5: indicar nombre aquí</v>
      </c>
      <c r="D17" s="306"/>
      <c r="E17" s="245"/>
      <c r="F17" s="307"/>
      <c r="G17" s="307"/>
      <c r="H17" s="25">
        <f t="shared" si="0"/>
        <v>0</v>
      </c>
      <c r="I17" s="442"/>
      <c r="J17" s="442"/>
      <c r="K17" s="442"/>
      <c r="L17" s="442"/>
      <c r="M17" s="229">
        <f t="shared" si="1"/>
        <v>0</v>
      </c>
      <c r="N17" s="178">
        <f t="shared" si="2"/>
        <v>0</v>
      </c>
      <c r="O17" s="40"/>
      <c r="P17" s="158"/>
      <c r="Q17" s="121"/>
      <c r="R17" s="175"/>
    </row>
    <row r="18" spans="2:18" ht="12" customHeight="1" x14ac:dyDescent="0.2">
      <c r="B18" s="565"/>
      <c r="C18" s="297" t="str">
        <f>'Memoria Aporte FIA al Ejecutor'!C14</f>
        <v>Equipo Técnico 6: indicar nombre aquí</v>
      </c>
      <c r="D18" s="306"/>
      <c r="E18" s="245"/>
      <c r="F18" s="307"/>
      <c r="G18" s="307"/>
      <c r="H18" s="25">
        <f t="shared" si="0"/>
        <v>0</v>
      </c>
      <c r="I18" s="442"/>
      <c r="J18" s="442"/>
      <c r="K18" s="442"/>
      <c r="L18" s="442"/>
      <c r="M18" s="229">
        <f t="shared" si="1"/>
        <v>0</v>
      </c>
      <c r="N18" s="178">
        <f t="shared" si="2"/>
        <v>0</v>
      </c>
      <c r="O18" s="40"/>
      <c r="P18" s="158"/>
      <c r="Q18" s="121"/>
      <c r="R18" s="175"/>
    </row>
    <row r="19" spans="2:18" ht="12" customHeight="1" x14ac:dyDescent="0.2">
      <c r="B19" s="565"/>
      <c r="C19" s="297" t="str">
        <f>'Memoria Aporte FIA al Ejecutor'!C15</f>
        <v>Equipo Técnico 7: indicar nombre aquí</v>
      </c>
      <c r="D19" s="306"/>
      <c r="E19" s="245"/>
      <c r="F19" s="307"/>
      <c r="G19" s="307"/>
      <c r="H19" s="25">
        <f>F19*G19</f>
        <v>0</v>
      </c>
      <c r="I19" s="442"/>
      <c r="J19" s="442"/>
      <c r="K19" s="442"/>
      <c r="L19" s="442"/>
      <c r="M19" s="229">
        <f t="shared" si="1"/>
        <v>0</v>
      </c>
      <c r="N19" s="178">
        <f t="shared" si="2"/>
        <v>0</v>
      </c>
      <c r="O19" s="40"/>
      <c r="P19" s="158"/>
      <c r="Q19" s="121"/>
      <c r="R19" s="175"/>
    </row>
    <row r="20" spans="2:18" ht="12" customHeight="1" x14ac:dyDescent="0.2">
      <c r="B20" s="565"/>
      <c r="C20" s="297" t="str">
        <f>'Memoria Aporte FIA al Ejecutor'!C16</f>
        <v>Equipo Técnico 8: indicar nombre aquí</v>
      </c>
      <c r="D20" s="306"/>
      <c r="E20" s="245"/>
      <c r="F20" s="307"/>
      <c r="G20" s="307"/>
      <c r="H20" s="25">
        <f>F20*G20</f>
        <v>0</v>
      </c>
      <c r="I20" s="442"/>
      <c r="J20" s="442"/>
      <c r="K20" s="442"/>
      <c r="L20" s="442"/>
      <c r="M20" s="229">
        <f t="shared" si="1"/>
        <v>0</v>
      </c>
      <c r="N20" s="178">
        <f t="shared" si="2"/>
        <v>0</v>
      </c>
      <c r="O20" s="40"/>
      <c r="P20" s="158"/>
      <c r="Q20" s="121"/>
      <c r="R20" s="175"/>
    </row>
    <row r="21" spans="2:18" ht="12" customHeight="1" x14ac:dyDescent="0.2">
      <c r="B21" s="565"/>
      <c r="C21" s="297" t="str">
        <f>'Memoria Aporte FIA al Ejecutor'!C17</f>
        <v>Equipo Técnico 9: indicar nombre aquí</v>
      </c>
      <c r="D21" s="306"/>
      <c r="E21" s="245"/>
      <c r="F21" s="307"/>
      <c r="G21" s="307"/>
      <c r="H21" s="25">
        <f>F21*G21</f>
        <v>0</v>
      </c>
      <c r="I21" s="442"/>
      <c r="J21" s="442"/>
      <c r="K21" s="442"/>
      <c r="L21" s="442"/>
      <c r="M21" s="229">
        <f t="shared" si="1"/>
        <v>0</v>
      </c>
      <c r="N21" s="178">
        <f t="shared" si="2"/>
        <v>0</v>
      </c>
      <c r="O21" s="40"/>
      <c r="P21" s="158"/>
      <c r="Q21" s="121"/>
      <c r="R21" s="175"/>
    </row>
    <row r="22" spans="2:18" ht="12" customHeight="1" x14ac:dyDescent="0.2">
      <c r="B22" s="565"/>
      <c r="C22" s="297" t="str">
        <f>'Memoria Aporte FIA al Ejecutor'!C18</f>
        <v>Equipo Técnico 10: indicar nombre aquí</v>
      </c>
      <c r="D22" s="306"/>
      <c r="E22" s="245"/>
      <c r="F22" s="307"/>
      <c r="G22" s="307"/>
      <c r="H22" s="25">
        <f t="shared" ref="H22:H31" si="3">F22*G22</f>
        <v>0</v>
      </c>
      <c r="I22" s="442"/>
      <c r="J22" s="442"/>
      <c r="K22" s="442"/>
      <c r="L22" s="442"/>
      <c r="M22" s="229">
        <f t="shared" si="1"/>
        <v>0</v>
      </c>
      <c r="N22" s="178">
        <f t="shared" si="2"/>
        <v>0</v>
      </c>
      <c r="O22" s="40"/>
      <c r="P22" s="158"/>
      <c r="Q22" s="121"/>
      <c r="R22" s="175"/>
    </row>
    <row r="23" spans="2:18" ht="12" customHeight="1" x14ac:dyDescent="0.2">
      <c r="B23" s="565"/>
      <c r="C23" s="297" t="str">
        <f>'Memoria Aporte FIA al Ejecutor'!C19</f>
        <v>Equipo Técnico 11: indicar nombre aquí</v>
      </c>
      <c r="D23" s="306"/>
      <c r="E23" s="245"/>
      <c r="F23" s="307"/>
      <c r="G23" s="307"/>
      <c r="H23" s="25">
        <f t="shared" si="3"/>
        <v>0</v>
      </c>
      <c r="I23" s="442"/>
      <c r="J23" s="442"/>
      <c r="K23" s="442"/>
      <c r="L23" s="442"/>
      <c r="M23" s="229">
        <f t="shared" si="1"/>
        <v>0</v>
      </c>
      <c r="N23" s="178">
        <f t="shared" si="2"/>
        <v>0</v>
      </c>
      <c r="O23" s="40"/>
      <c r="P23" s="158"/>
      <c r="Q23" s="121"/>
      <c r="R23" s="175"/>
    </row>
    <row r="24" spans="2:18" ht="12" customHeight="1" x14ac:dyDescent="0.2">
      <c r="B24" s="565"/>
      <c r="C24" s="297" t="str">
        <f>'Memoria Aporte FIA al Ejecutor'!C20</f>
        <v>Equipo Técnico 12: indicar nombre aquí</v>
      </c>
      <c r="D24" s="306"/>
      <c r="E24" s="245"/>
      <c r="F24" s="307"/>
      <c r="G24" s="307"/>
      <c r="H24" s="25">
        <f t="shared" si="3"/>
        <v>0</v>
      </c>
      <c r="I24" s="442"/>
      <c r="J24" s="442"/>
      <c r="K24" s="442"/>
      <c r="L24" s="442"/>
      <c r="M24" s="229">
        <f t="shared" si="1"/>
        <v>0</v>
      </c>
      <c r="N24" s="178">
        <f t="shared" si="2"/>
        <v>0</v>
      </c>
      <c r="O24" s="40"/>
      <c r="P24" s="158"/>
      <c r="Q24" s="121"/>
      <c r="R24" s="175"/>
    </row>
    <row r="25" spans="2:18" ht="12" customHeight="1" x14ac:dyDescent="0.2">
      <c r="B25" s="565"/>
      <c r="C25" s="297" t="str">
        <f>'Memoria Aporte FIA al Ejecutor'!C21</f>
        <v>Equipo Técnico 13: indicar nombre aquí</v>
      </c>
      <c r="D25" s="306"/>
      <c r="E25" s="245"/>
      <c r="F25" s="307"/>
      <c r="G25" s="307"/>
      <c r="H25" s="25">
        <f t="shared" si="3"/>
        <v>0</v>
      </c>
      <c r="I25" s="442"/>
      <c r="J25" s="442"/>
      <c r="K25" s="442"/>
      <c r="L25" s="442"/>
      <c r="M25" s="229">
        <f t="shared" si="1"/>
        <v>0</v>
      </c>
      <c r="N25" s="178">
        <f t="shared" si="2"/>
        <v>0</v>
      </c>
      <c r="O25" s="40"/>
      <c r="P25" s="158"/>
      <c r="Q25" s="121"/>
      <c r="R25" s="175"/>
    </row>
    <row r="26" spans="2:18" ht="12" customHeight="1" x14ac:dyDescent="0.2">
      <c r="B26" s="565"/>
      <c r="C26" s="297" t="str">
        <f>'Memoria Aporte FIA al Ejecutor'!C22</f>
        <v>Equipo Técnico 14: indicar nombre aquí</v>
      </c>
      <c r="D26" s="306"/>
      <c r="E26" s="245"/>
      <c r="F26" s="307"/>
      <c r="G26" s="307"/>
      <c r="H26" s="25">
        <f t="shared" si="3"/>
        <v>0</v>
      </c>
      <c r="I26" s="442"/>
      <c r="J26" s="442"/>
      <c r="K26" s="442"/>
      <c r="L26" s="442"/>
      <c r="M26" s="229">
        <f t="shared" si="1"/>
        <v>0</v>
      </c>
      <c r="N26" s="178">
        <f t="shared" si="2"/>
        <v>0</v>
      </c>
      <c r="O26" s="40"/>
      <c r="P26" s="158"/>
      <c r="Q26" s="121"/>
      <c r="R26" s="175"/>
    </row>
    <row r="27" spans="2:18" ht="12" customHeight="1" x14ac:dyDescent="0.2">
      <c r="B27" s="565"/>
      <c r="C27" s="297" t="str">
        <f>'Memoria Aporte FIA al Ejecutor'!C23</f>
        <v>Equipo Técnico 15: indicar nombre aquí</v>
      </c>
      <c r="D27" s="306"/>
      <c r="E27" s="245"/>
      <c r="F27" s="307"/>
      <c r="G27" s="307"/>
      <c r="H27" s="25">
        <f t="shared" si="3"/>
        <v>0</v>
      </c>
      <c r="I27" s="442"/>
      <c r="J27" s="442"/>
      <c r="K27" s="442"/>
      <c r="L27" s="442"/>
      <c r="M27" s="229">
        <f t="shared" si="1"/>
        <v>0</v>
      </c>
      <c r="N27" s="178">
        <f t="shared" si="2"/>
        <v>0</v>
      </c>
      <c r="O27" s="40"/>
      <c r="P27" s="158"/>
      <c r="Q27" s="121"/>
      <c r="R27" s="175"/>
    </row>
    <row r="28" spans="2:18" ht="12" customHeight="1" x14ac:dyDescent="0.2">
      <c r="B28" s="565"/>
      <c r="C28" s="297" t="str">
        <f>'Memoria Aporte FIA al Ejecutor'!C24</f>
        <v>Equipo Técnico 16: indicar nombre aquí</v>
      </c>
      <c r="D28" s="306"/>
      <c r="E28" s="245"/>
      <c r="F28" s="307"/>
      <c r="G28" s="307"/>
      <c r="H28" s="25">
        <f t="shared" si="3"/>
        <v>0</v>
      </c>
      <c r="I28" s="442"/>
      <c r="J28" s="442"/>
      <c r="K28" s="442"/>
      <c r="L28" s="442"/>
      <c r="M28" s="229">
        <f t="shared" si="1"/>
        <v>0</v>
      </c>
      <c r="N28" s="178">
        <f t="shared" si="2"/>
        <v>0</v>
      </c>
      <c r="O28" s="40"/>
      <c r="P28" s="158"/>
      <c r="Q28" s="121"/>
      <c r="R28" s="175"/>
    </row>
    <row r="29" spans="2:18" ht="12" customHeight="1" x14ac:dyDescent="0.2">
      <c r="B29" s="565"/>
      <c r="C29" s="297" t="str">
        <f>'Memoria Aporte FIA al Ejecutor'!C25</f>
        <v>Equipo Técnico 17: indicar nombre aquí</v>
      </c>
      <c r="D29" s="306"/>
      <c r="E29" s="245"/>
      <c r="F29" s="307"/>
      <c r="G29" s="307"/>
      <c r="H29" s="25">
        <f t="shared" si="3"/>
        <v>0</v>
      </c>
      <c r="I29" s="442"/>
      <c r="J29" s="442"/>
      <c r="K29" s="442"/>
      <c r="L29" s="442"/>
      <c r="M29" s="229">
        <f t="shared" si="1"/>
        <v>0</v>
      </c>
      <c r="N29" s="178">
        <f t="shared" si="2"/>
        <v>0</v>
      </c>
      <c r="O29" s="40"/>
      <c r="P29" s="158"/>
      <c r="Q29" s="121"/>
      <c r="R29" s="175"/>
    </row>
    <row r="30" spans="2:18" ht="12" customHeight="1" x14ac:dyDescent="0.2">
      <c r="B30" s="565"/>
      <c r="C30" s="297" t="str">
        <f>'Memoria Aporte FIA al Ejecutor'!C26</f>
        <v>Equipo Técnico 18: indicar nombre aquí</v>
      </c>
      <c r="D30" s="306"/>
      <c r="E30" s="245"/>
      <c r="F30" s="307"/>
      <c r="G30" s="307"/>
      <c r="H30" s="25">
        <f t="shared" si="3"/>
        <v>0</v>
      </c>
      <c r="I30" s="442"/>
      <c r="J30" s="442"/>
      <c r="K30" s="442"/>
      <c r="L30" s="442"/>
      <c r="M30" s="229">
        <f t="shared" si="1"/>
        <v>0</v>
      </c>
      <c r="N30" s="178">
        <f t="shared" si="2"/>
        <v>0</v>
      </c>
      <c r="O30" s="40"/>
      <c r="P30" s="158"/>
      <c r="Q30" s="121"/>
      <c r="R30" s="175"/>
    </row>
    <row r="31" spans="2:18" ht="12" customHeight="1" x14ac:dyDescent="0.2">
      <c r="B31" s="565"/>
      <c r="C31" s="297" t="str">
        <f>'Memoria Aporte FIA al Ejecutor'!C27</f>
        <v>Equipo Técnico 19: indicar nombre aquí</v>
      </c>
      <c r="D31" s="306"/>
      <c r="E31" s="245"/>
      <c r="F31" s="307"/>
      <c r="G31" s="307"/>
      <c r="H31" s="25">
        <f t="shared" si="3"/>
        <v>0</v>
      </c>
      <c r="I31" s="442"/>
      <c r="J31" s="442"/>
      <c r="K31" s="442"/>
      <c r="L31" s="442"/>
      <c r="M31" s="229">
        <f t="shared" si="1"/>
        <v>0</v>
      </c>
      <c r="N31" s="178">
        <f t="shared" si="2"/>
        <v>0</v>
      </c>
      <c r="O31" s="40"/>
      <c r="P31" s="158"/>
      <c r="Q31" s="121"/>
      <c r="R31" s="175"/>
    </row>
    <row r="32" spans="2:18" ht="12" customHeight="1" x14ac:dyDescent="0.2">
      <c r="B32" s="565"/>
      <c r="C32" s="297" t="str">
        <f>'Memoria Aporte FIA al Ejecutor'!C28</f>
        <v>Equipo Técnico 20: indicar nombre aquí</v>
      </c>
      <c r="D32" s="306"/>
      <c r="E32" s="245"/>
      <c r="F32" s="307"/>
      <c r="G32" s="307"/>
      <c r="H32" s="25">
        <f>F32*G32</f>
        <v>0</v>
      </c>
      <c r="I32" s="442"/>
      <c r="J32" s="442"/>
      <c r="K32" s="442"/>
      <c r="L32" s="442"/>
      <c r="M32" s="229">
        <f t="shared" si="1"/>
        <v>0</v>
      </c>
      <c r="N32" s="178">
        <f t="shared" si="2"/>
        <v>0</v>
      </c>
      <c r="O32" s="40"/>
      <c r="P32" s="158"/>
      <c r="Q32" s="121"/>
      <c r="R32" s="175"/>
    </row>
    <row r="33" spans="2:18" ht="12" customHeight="1" x14ac:dyDescent="0.2">
      <c r="B33" s="565"/>
      <c r="C33" s="274" t="s">
        <v>114</v>
      </c>
      <c r="D33" s="306"/>
      <c r="E33" s="245"/>
      <c r="F33" s="307"/>
      <c r="G33" s="307"/>
      <c r="H33" s="25">
        <f>F33*G33</f>
        <v>0</v>
      </c>
      <c r="I33" s="442"/>
      <c r="J33" s="442"/>
      <c r="K33" s="442"/>
      <c r="L33" s="442"/>
      <c r="M33" s="229">
        <f t="shared" si="1"/>
        <v>0</v>
      </c>
      <c r="N33" s="178">
        <f t="shared" si="2"/>
        <v>0</v>
      </c>
      <c r="O33" s="40"/>
      <c r="P33" s="158"/>
      <c r="Q33" s="121"/>
      <c r="R33" s="175"/>
    </row>
    <row r="34" spans="2:18" x14ac:dyDescent="0.2">
      <c r="B34" s="565"/>
      <c r="C34" s="567" t="s">
        <v>3</v>
      </c>
      <c r="D34" s="306"/>
      <c r="E34" s="245"/>
      <c r="F34" s="307"/>
      <c r="G34" s="307"/>
      <c r="H34" s="25">
        <f t="shared" si="0"/>
        <v>0</v>
      </c>
      <c r="I34" s="442"/>
      <c r="J34" s="442"/>
      <c r="K34" s="442"/>
      <c r="L34" s="442"/>
      <c r="M34" s="229">
        <f t="shared" si="1"/>
        <v>0</v>
      </c>
      <c r="N34" s="23"/>
      <c r="O34" s="40"/>
      <c r="P34" s="158"/>
      <c r="Q34" s="121"/>
      <c r="R34" s="175"/>
    </row>
    <row r="35" spans="2:18" x14ac:dyDescent="0.2">
      <c r="B35" s="565"/>
      <c r="C35" s="568"/>
      <c r="D35" s="306"/>
      <c r="E35" s="245"/>
      <c r="F35" s="307"/>
      <c r="G35" s="307"/>
      <c r="H35" s="25">
        <f t="shared" si="0"/>
        <v>0</v>
      </c>
      <c r="I35" s="442"/>
      <c r="J35" s="442"/>
      <c r="K35" s="442"/>
      <c r="L35" s="442"/>
      <c r="M35" s="229">
        <f t="shared" si="1"/>
        <v>0</v>
      </c>
      <c r="N35" s="23"/>
      <c r="O35" s="40"/>
      <c r="P35" s="158"/>
      <c r="Q35" s="121"/>
      <c r="R35" s="175"/>
    </row>
    <row r="36" spans="2:18" x14ac:dyDescent="0.2">
      <c r="B36" s="565"/>
      <c r="C36" s="568"/>
      <c r="D36" s="306"/>
      <c r="E36" s="245"/>
      <c r="F36" s="307"/>
      <c r="G36" s="307"/>
      <c r="H36" s="25">
        <f t="shared" si="0"/>
        <v>0</v>
      </c>
      <c r="I36" s="442"/>
      <c r="J36" s="442"/>
      <c r="K36" s="442"/>
      <c r="L36" s="442"/>
      <c r="M36" s="229">
        <f t="shared" si="1"/>
        <v>0</v>
      </c>
      <c r="N36" s="23"/>
      <c r="O36" s="40"/>
      <c r="P36" s="158"/>
      <c r="Q36" s="121"/>
      <c r="R36" s="175"/>
    </row>
    <row r="37" spans="2:18" x14ac:dyDescent="0.2">
      <c r="B37" s="565"/>
      <c r="C37" s="568"/>
      <c r="D37" s="306"/>
      <c r="E37" s="245"/>
      <c r="F37" s="307"/>
      <c r="G37" s="307"/>
      <c r="H37" s="25">
        <f t="shared" si="0"/>
        <v>0</v>
      </c>
      <c r="I37" s="442"/>
      <c r="J37" s="442"/>
      <c r="K37" s="442"/>
      <c r="L37" s="442"/>
      <c r="M37" s="229">
        <f t="shared" si="1"/>
        <v>0</v>
      </c>
      <c r="N37" s="37"/>
      <c r="O37" s="40"/>
      <c r="P37" s="158"/>
      <c r="Q37" s="122"/>
      <c r="R37" s="175"/>
    </row>
    <row r="38" spans="2:18" x14ac:dyDescent="0.2">
      <c r="B38" s="565"/>
      <c r="C38" s="569"/>
      <c r="D38" s="306"/>
      <c r="E38" s="245"/>
      <c r="F38" s="307"/>
      <c r="G38" s="307"/>
      <c r="H38" s="25">
        <f t="shared" si="0"/>
        <v>0</v>
      </c>
      <c r="I38" s="442"/>
      <c r="J38" s="442"/>
      <c r="K38" s="442"/>
      <c r="L38" s="442"/>
      <c r="M38" s="229">
        <f t="shared" si="1"/>
        <v>0</v>
      </c>
      <c r="N38" s="178">
        <f>SUM(H34:H38)</f>
        <v>0</v>
      </c>
      <c r="O38" s="40"/>
      <c r="P38" s="158"/>
      <c r="Q38" s="122"/>
      <c r="R38" s="175"/>
    </row>
    <row r="39" spans="2:18" x14ac:dyDescent="0.2">
      <c r="B39" s="565"/>
      <c r="C39" s="567" t="s">
        <v>2</v>
      </c>
      <c r="D39" s="306"/>
      <c r="E39" s="245"/>
      <c r="F39" s="307"/>
      <c r="G39" s="307"/>
      <c r="H39" s="25">
        <f t="shared" si="0"/>
        <v>0</v>
      </c>
      <c r="I39" s="442"/>
      <c r="J39" s="442"/>
      <c r="K39" s="442"/>
      <c r="L39" s="442"/>
      <c r="M39" s="229">
        <f t="shared" si="1"/>
        <v>0</v>
      </c>
      <c r="N39" s="37"/>
      <c r="O39" s="40"/>
      <c r="P39" s="158"/>
      <c r="Q39" s="122"/>
      <c r="R39" s="175"/>
    </row>
    <row r="40" spans="2:18" x14ac:dyDescent="0.2">
      <c r="B40" s="565"/>
      <c r="C40" s="568"/>
      <c r="D40" s="306"/>
      <c r="E40" s="245"/>
      <c r="F40" s="307"/>
      <c r="G40" s="307"/>
      <c r="H40" s="25">
        <f t="shared" si="0"/>
        <v>0</v>
      </c>
      <c r="I40" s="442"/>
      <c r="J40" s="442"/>
      <c r="K40" s="442"/>
      <c r="L40" s="442"/>
      <c r="M40" s="229">
        <f t="shared" si="1"/>
        <v>0</v>
      </c>
      <c r="N40" s="37"/>
      <c r="O40" s="40"/>
      <c r="P40" s="158"/>
      <c r="Q40" s="122"/>
      <c r="R40" s="175"/>
    </row>
    <row r="41" spans="2:18" ht="12.75" customHeight="1" x14ac:dyDescent="0.2">
      <c r="B41" s="565"/>
      <c r="C41" s="568"/>
      <c r="D41" s="306"/>
      <c r="E41" s="245"/>
      <c r="F41" s="307"/>
      <c r="G41" s="307"/>
      <c r="H41" s="25">
        <f>F41*G41</f>
        <v>0</v>
      </c>
      <c r="I41" s="442"/>
      <c r="J41" s="442"/>
      <c r="K41" s="442"/>
      <c r="L41" s="442"/>
      <c r="M41" s="229">
        <f t="shared" si="1"/>
        <v>0</v>
      </c>
      <c r="N41" s="37"/>
      <c r="O41" s="40"/>
      <c r="P41" s="158"/>
      <c r="Q41" s="122"/>
      <c r="R41" s="175"/>
    </row>
    <row r="42" spans="2:18" ht="13.5" thickBot="1" x14ac:dyDescent="0.25">
      <c r="B42" s="565"/>
      <c r="C42" s="568"/>
      <c r="D42" s="306"/>
      <c r="E42" s="245"/>
      <c r="F42" s="307"/>
      <c r="G42" s="307"/>
      <c r="H42" s="25">
        <f t="shared" si="0"/>
        <v>0</v>
      </c>
      <c r="I42" s="442"/>
      <c r="J42" s="442"/>
      <c r="K42" s="442"/>
      <c r="L42" s="442"/>
      <c r="M42" s="229">
        <f t="shared" si="1"/>
        <v>0</v>
      </c>
      <c r="N42" s="37"/>
      <c r="O42" s="40"/>
      <c r="P42" s="158"/>
      <c r="Q42" s="122"/>
      <c r="R42" s="175"/>
    </row>
    <row r="43" spans="2:18" ht="13.5" thickBot="1" x14ac:dyDescent="0.25">
      <c r="B43" s="566"/>
      <c r="C43" s="570"/>
      <c r="D43" s="311"/>
      <c r="E43" s="312"/>
      <c r="F43" s="313"/>
      <c r="G43" s="313"/>
      <c r="H43" s="26">
        <f t="shared" si="0"/>
        <v>0</v>
      </c>
      <c r="I43" s="443"/>
      <c r="J43" s="443"/>
      <c r="K43" s="443"/>
      <c r="L43" s="444"/>
      <c r="M43" s="283">
        <f t="shared" si="1"/>
        <v>0</v>
      </c>
      <c r="N43" s="255">
        <f>SUM(H39:H43)</f>
        <v>0</v>
      </c>
      <c r="O43" s="256">
        <f>SUM(N11:N33)+N38+N43</f>
        <v>0</v>
      </c>
      <c r="P43" s="159"/>
      <c r="Q43" s="122"/>
      <c r="R43" s="175"/>
    </row>
    <row r="44" spans="2:18" x14ac:dyDescent="0.2">
      <c r="B44" s="547" t="s">
        <v>5</v>
      </c>
      <c r="C44" s="548"/>
      <c r="D44" s="316"/>
      <c r="E44" s="317"/>
      <c r="F44" s="318"/>
      <c r="G44" s="318"/>
      <c r="H44" s="33">
        <f t="shared" si="0"/>
        <v>0</v>
      </c>
      <c r="I44" s="445"/>
      <c r="J44" s="445"/>
      <c r="K44" s="445"/>
      <c r="L44" s="445"/>
      <c r="M44" s="229">
        <f t="shared" si="1"/>
        <v>0</v>
      </c>
      <c r="N44" s="37"/>
      <c r="O44" s="40"/>
      <c r="P44" s="158"/>
      <c r="Q44" s="122"/>
      <c r="R44" s="175"/>
    </row>
    <row r="45" spans="2:18" x14ac:dyDescent="0.2">
      <c r="B45" s="549"/>
      <c r="C45" s="550"/>
      <c r="D45" s="306"/>
      <c r="E45" s="245"/>
      <c r="F45" s="307"/>
      <c r="G45" s="307"/>
      <c r="H45" s="25">
        <f t="shared" si="0"/>
        <v>0</v>
      </c>
      <c r="I45" s="442"/>
      <c r="J45" s="442"/>
      <c r="K45" s="442"/>
      <c r="L45" s="442"/>
      <c r="M45" s="229">
        <f t="shared" si="1"/>
        <v>0</v>
      </c>
      <c r="N45" s="37"/>
      <c r="O45" s="40"/>
      <c r="P45" s="158"/>
      <c r="Q45" s="122"/>
      <c r="R45" s="175"/>
    </row>
    <row r="46" spans="2:18" x14ac:dyDescent="0.2">
      <c r="B46" s="549"/>
      <c r="C46" s="550"/>
      <c r="D46" s="306"/>
      <c r="E46" s="245"/>
      <c r="F46" s="307"/>
      <c r="G46" s="307"/>
      <c r="H46" s="25">
        <f t="shared" si="0"/>
        <v>0</v>
      </c>
      <c r="I46" s="442"/>
      <c r="J46" s="442"/>
      <c r="K46" s="442"/>
      <c r="L46" s="442"/>
      <c r="M46" s="229">
        <f t="shared" si="1"/>
        <v>0</v>
      </c>
      <c r="N46" s="37"/>
      <c r="O46" s="40"/>
      <c r="P46" s="158"/>
      <c r="Q46" s="122"/>
      <c r="R46" s="175"/>
    </row>
    <row r="47" spans="2:18" x14ac:dyDescent="0.2">
      <c r="B47" s="549"/>
      <c r="C47" s="550"/>
      <c r="D47" s="306"/>
      <c r="E47" s="245"/>
      <c r="F47" s="307"/>
      <c r="G47" s="307"/>
      <c r="H47" s="25">
        <f t="shared" si="0"/>
        <v>0</v>
      </c>
      <c r="I47" s="442"/>
      <c r="J47" s="442"/>
      <c r="K47" s="442"/>
      <c r="L47" s="442"/>
      <c r="M47" s="229">
        <f t="shared" si="1"/>
        <v>0</v>
      </c>
      <c r="N47" s="37"/>
      <c r="O47" s="40"/>
      <c r="P47" s="158"/>
      <c r="Q47" s="122"/>
      <c r="R47" s="175"/>
    </row>
    <row r="48" spans="2:18" ht="12.75" customHeight="1" x14ac:dyDescent="0.2">
      <c r="B48" s="549"/>
      <c r="C48" s="550"/>
      <c r="D48" s="306"/>
      <c r="E48" s="245"/>
      <c r="F48" s="307"/>
      <c r="G48" s="307"/>
      <c r="H48" s="25">
        <f t="shared" si="0"/>
        <v>0</v>
      </c>
      <c r="I48" s="442"/>
      <c r="J48" s="442"/>
      <c r="K48" s="442"/>
      <c r="L48" s="442"/>
      <c r="M48" s="229">
        <f t="shared" si="1"/>
        <v>0</v>
      </c>
      <c r="N48" s="37"/>
      <c r="O48" s="40"/>
      <c r="P48" s="158"/>
      <c r="Q48" s="122"/>
      <c r="R48" s="175"/>
    </row>
    <row r="49" spans="2:18" x14ac:dyDescent="0.2">
      <c r="B49" s="549"/>
      <c r="C49" s="550"/>
      <c r="D49" s="306"/>
      <c r="E49" s="245"/>
      <c r="F49" s="307"/>
      <c r="G49" s="307"/>
      <c r="H49" s="25">
        <f t="shared" si="0"/>
        <v>0</v>
      </c>
      <c r="I49" s="442"/>
      <c r="J49" s="442"/>
      <c r="K49" s="442"/>
      <c r="L49" s="442"/>
      <c r="M49" s="229">
        <f t="shared" si="1"/>
        <v>0</v>
      </c>
      <c r="N49" s="37"/>
      <c r="O49" s="40"/>
      <c r="P49" s="158"/>
      <c r="Q49" s="122"/>
      <c r="R49" s="175"/>
    </row>
    <row r="50" spans="2:18" x14ac:dyDescent="0.2">
      <c r="B50" s="549"/>
      <c r="C50" s="550"/>
      <c r="D50" s="306"/>
      <c r="E50" s="245"/>
      <c r="F50" s="307"/>
      <c r="G50" s="307"/>
      <c r="H50" s="25">
        <f t="shared" si="0"/>
        <v>0</v>
      </c>
      <c r="I50" s="442"/>
      <c r="J50" s="442"/>
      <c r="K50" s="442"/>
      <c r="L50" s="442"/>
      <c r="M50" s="229">
        <f t="shared" si="1"/>
        <v>0</v>
      </c>
      <c r="N50" s="37"/>
      <c r="O50" s="40"/>
      <c r="P50" s="158"/>
      <c r="Q50" s="122"/>
      <c r="R50" s="175"/>
    </row>
    <row r="51" spans="2:18" x14ac:dyDescent="0.2">
      <c r="B51" s="549"/>
      <c r="C51" s="550"/>
      <c r="D51" s="306"/>
      <c r="E51" s="245"/>
      <c r="F51" s="307"/>
      <c r="G51" s="307"/>
      <c r="H51" s="25">
        <f t="shared" si="0"/>
        <v>0</v>
      </c>
      <c r="I51" s="442"/>
      <c r="J51" s="442"/>
      <c r="K51" s="442"/>
      <c r="L51" s="442"/>
      <c r="M51" s="229">
        <f t="shared" si="1"/>
        <v>0</v>
      </c>
      <c r="N51" s="37"/>
      <c r="O51" s="40"/>
      <c r="P51" s="158"/>
      <c r="Q51" s="122"/>
      <c r="R51" s="175"/>
    </row>
    <row r="52" spans="2:18" x14ac:dyDescent="0.2">
      <c r="B52" s="549"/>
      <c r="C52" s="550"/>
      <c r="D52" s="306"/>
      <c r="E52" s="245"/>
      <c r="F52" s="307"/>
      <c r="G52" s="307"/>
      <c r="H52" s="25">
        <f t="shared" si="0"/>
        <v>0</v>
      </c>
      <c r="I52" s="442"/>
      <c r="J52" s="442"/>
      <c r="K52" s="442"/>
      <c r="L52" s="442"/>
      <c r="M52" s="229">
        <f t="shared" si="1"/>
        <v>0</v>
      </c>
      <c r="N52" s="37"/>
      <c r="O52" s="40"/>
      <c r="P52" s="158"/>
      <c r="Q52" s="122"/>
      <c r="R52" s="175"/>
    </row>
    <row r="53" spans="2:18" x14ac:dyDescent="0.2">
      <c r="B53" s="549"/>
      <c r="C53" s="550"/>
      <c r="D53" s="306"/>
      <c r="E53" s="245"/>
      <c r="F53" s="307"/>
      <c r="G53" s="307"/>
      <c r="H53" s="25">
        <f t="shared" si="0"/>
        <v>0</v>
      </c>
      <c r="I53" s="442"/>
      <c r="J53" s="442"/>
      <c r="K53" s="442"/>
      <c r="L53" s="442"/>
      <c r="M53" s="229">
        <f t="shared" si="1"/>
        <v>0</v>
      </c>
      <c r="N53" s="37"/>
      <c r="O53" s="40"/>
      <c r="P53" s="158"/>
      <c r="Q53" s="122"/>
      <c r="R53" s="175"/>
    </row>
    <row r="54" spans="2:18" x14ac:dyDescent="0.2">
      <c r="B54" s="549"/>
      <c r="C54" s="550"/>
      <c r="D54" s="306"/>
      <c r="E54" s="245"/>
      <c r="F54" s="307"/>
      <c r="G54" s="307"/>
      <c r="H54" s="25">
        <f t="shared" si="0"/>
        <v>0</v>
      </c>
      <c r="I54" s="442"/>
      <c r="J54" s="442"/>
      <c r="K54" s="442"/>
      <c r="L54" s="442"/>
      <c r="M54" s="229">
        <f t="shared" si="1"/>
        <v>0</v>
      </c>
      <c r="N54" s="37"/>
      <c r="O54" s="40"/>
      <c r="P54" s="158"/>
      <c r="Q54" s="122"/>
      <c r="R54" s="175"/>
    </row>
    <row r="55" spans="2:18" x14ac:dyDescent="0.2">
      <c r="B55" s="549"/>
      <c r="C55" s="550"/>
      <c r="D55" s="306"/>
      <c r="E55" s="245"/>
      <c r="F55" s="307"/>
      <c r="G55" s="307"/>
      <c r="H55" s="25">
        <f t="shared" si="0"/>
        <v>0</v>
      </c>
      <c r="I55" s="442"/>
      <c r="J55" s="442"/>
      <c r="K55" s="442"/>
      <c r="L55" s="442"/>
      <c r="M55" s="229">
        <f t="shared" si="1"/>
        <v>0</v>
      </c>
      <c r="N55" s="37"/>
      <c r="O55" s="40"/>
      <c r="P55" s="158"/>
      <c r="Q55" s="122"/>
      <c r="R55" s="175"/>
    </row>
    <row r="56" spans="2:18" x14ac:dyDescent="0.2">
      <c r="B56" s="549"/>
      <c r="C56" s="550"/>
      <c r="D56" s="306"/>
      <c r="E56" s="245"/>
      <c r="F56" s="307"/>
      <c r="G56" s="307"/>
      <c r="H56" s="25">
        <f t="shared" si="0"/>
        <v>0</v>
      </c>
      <c r="I56" s="442"/>
      <c r="J56" s="442"/>
      <c r="K56" s="442"/>
      <c r="L56" s="442"/>
      <c r="M56" s="229">
        <f t="shared" si="1"/>
        <v>0</v>
      </c>
      <c r="N56" s="37"/>
      <c r="O56" s="40"/>
      <c r="P56" s="158"/>
      <c r="Q56" s="122"/>
      <c r="R56" s="175"/>
    </row>
    <row r="57" spans="2:18" x14ac:dyDescent="0.2">
      <c r="B57" s="549"/>
      <c r="C57" s="550"/>
      <c r="D57" s="306"/>
      <c r="E57" s="245"/>
      <c r="F57" s="307"/>
      <c r="G57" s="307"/>
      <c r="H57" s="25">
        <f t="shared" si="0"/>
        <v>0</v>
      </c>
      <c r="I57" s="442"/>
      <c r="J57" s="442"/>
      <c r="K57" s="442"/>
      <c r="L57" s="442"/>
      <c r="M57" s="229">
        <f t="shared" si="1"/>
        <v>0</v>
      </c>
      <c r="N57" s="37"/>
      <c r="O57" s="40"/>
      <c r="P57" s="158"/>
      <c r="Q57" s="122"/>
      <c r="R57" s="175"/>
    </row>
    <row r="58" spans="2:18" x14ac:dyDescent="0.2">
      <c r="B58" s="549"/>
      <c r="C58" s="550"/>
      <c r="D58" s="306"/>
      <c r="E58" s="245"/>
      <c r="F58" s="307"/>
      <c r="G58" s="307"/>
      <c r="H58" s="25">
        <f t="shared" si="0"/>
        <v>0</v>
      </c>
      <c r="I58" s="442"/>
      <c r="J58" s="442"/>
      <c r="K58" s="442"/>
      <c r="L58" s="442"/>
      <c r="M58" s="229">
        <f t="shared" si="1"/>
        <v>0</v>
      </c>
      <c r="N58" s="37"/>
      <c r="O58" s="40"/>
      <c r="P58" s="158"/>
      <c r="Q58" s="122"/>
      <c r="R58" s="175"/>
    </row>
    <row r="59" spans="2:18" x14ac:dyDescent="0.2">
      <c r="B59" s="549"/>
      <c r="C59" s="550"/>
      <c r="D59" s="306"/>
      <c r="E59" s="245"/>
      <c r="F59" s="307"/>
      <c r="G59" s="307"/>
      <c r="H59" s="25">
        <f t="shared" si="0"/>
        <v>0</v>
      </c>
      <c r="I59" s="442"/>
      <c r="J59" s="442"/>
      <c r="K59" s="442"/>
      <c r="L59" s="442"/>
      <c r="M59" s="229">
        <f t="shared" si="1"/>
        <v>0</v>
      </c>
      <c r="N59" s="37"/>
      <c r="O59" s="40"/>
      <c r="P59" s="158"/>
      <c r="Q59" s="122"/>
      <c r="R59" s="175"/>
    </row>
    <row r="60" spans="2:18" x14ac:dyDescent="0.2">
      <c r="B60" s="549"/>
      <c r="C60" s="550"/>
      <c r="D60" s="306"/>
      <c r="E60" s="245"/>
      <c r="F60" s="307"/>
      <c r="G60" s="307"/>
      <c r="H60" s="25">
        <f t="shared" si="0"/>
        <v>0</v>
      </c>
      <c r="I60" s="442"/>
      <c r="J60" s="442"/>
      <c r="K60" s="442"/>
      <c r="L60" s="442"/>
      <c r="M60" s="229">
        <f t="shared" si="1"/>
        <v>0</v>
      </c>
      <c r="N60" s="37"/>
      <c r="O60" s="40"/>
      <c r="P60" s="158"/>
      <c r="Q60" s="122"/>
      <c r="R60" s="175"/>
    </row>
    <row r="61" spans="2:18" x14ac:dyDescent="0.2">
      <c r="B61" s="549"/>
      <c r="C61" s="550"/>
      <c r="D61" s="306"/>
      <c r="E61" s="245"/>
      <c r="F61" s="307"/>
      <c r="G61" s="307"/>
      <c r="H61" s="25">
        <f t="shared" si="0"/>
        <v>0</v>
      </c>
      <c r="I61" s="442"/>
      <c r="J61" s="442"/>
      <c r="K61" s="442"/>
      <c r="L61" s="442"/>
      <c r="M61" s="229">
        <f t="shared" si="1"/>
        <v>0</v>
      </c>
      <c r="N61" s="37"/>
      <c r="O61" s="40"/>
      <c r="P61" s="158"/>
      <c r="Q61" s="122"/>
      <c r="R61" s="175"/>
    </row>
    <row r="62" spans="2:18" x14ac:dyDescent="0.2">
      <c r="B62" s="549"/>
      <c r="C62" s="550"/>
      <c r="D62" s="306"/>
      <c r="E62" s="245"/>
      <c r="F62" s="307"/>
      <c r="G62" s="307"/>
      <c r="H62" s="25">
        <f t="shared" si="0"/>
        <v>0</v>
      </c>
      <c r="I62" s="442"/>
      <c r="J62" s="442"/>
      <c r="K62" s="442"/>
      <c r="L62" s="442"/>
      <c r="M62" s="229">
        <f t="shared" si="1"/>
        <v>0</v>
      </c>
      <c r="N62" s="37"/>
      <c r="O62" s="40"/>
      <c r="P62" s="158"/>
      <c r="Q62" s="121"/>
      <c r="R62" s="175"/>
    </row>
    <row r="63" spans="2:18" x14ac:dyDescent="0.2">
      <c r="B63" s="549"/>
      <c r="C63" s="550"/>
      <c r="D63" s="306"/>
      <c r="E63" s="245"/>
      <c r="F63" s="307"/>
      <c r="G63" s="307"/>
      <c r="H63" s="25">
        <f t="shared" si="0"/>
        <v>0</v>
      </c>
      <c r="I63" s="442"/>
      <c r="J63" s="442"/>
      <c r="K63" s="442"/>
      <c r="L63" s="442"/>
      <c r="M63" s="229">
        <f t="shared" si="1"/>
        <v>0</v>
      </c>
      <c r="N63" s="37"/>
      <c r="O63" s="40"/>
      <c r="P63" s="158"/>
      <c r="Q63" s="121"/>
      <c r="R63" s="175"/>
    </row>
    <row r="64" spans="2:18" ht="13.5" thickBot="1" x14ac:dyDescent="0.25">
      <c r="B64" s="549"/>
      <c r="C64" s="550"/>
      <c r="D64" s="306"/>
      <c r="E64" s="245"/>
      <c r="F64" s="307"/>
      <c r="G64" s="307"/>
      <c r="H64" s="25">
        <f t="shared" si="0"/>
        <v>0</v>
      </c>
      <c r="I64" s="442"/>
      <c r="J64" s="442"/>
      <c r="K64" s="442"/>
      <c r="L64" s="442"/>
      <c r="M64" s="229">
        <f t="shared" si="1"/>
        <v>0</v>
      </c>
      <c r="N64" s="37"/>
      <c r="O64" s="40"/>
      <c r="P64" s="158"/>
      <c r="Q64" s="121"/>
      <c r="R64" s="175"/>
    </row>
    <row r="65" spans="2:18" ht="13.5" thickBot="1" x14ac:dyDescent="0.25">
      <c r="B65" s="551"/>
      <c r="C65" s="552"/>
      <c r="D65" s="311"/>
      <c r="E65" s="312"/>
      <c r="F65" s="313"/>
      <c r="G65" s="313"/>
      <c r="H65" s="26">
        <f t="shared" si="0"/>
        <v>0</v>
      </c>
      <c r="I65" s="444"/>
      <c r="J65" s="444"/>
      <c r="K65" s="444"/>
      <c r="L65" s="444"/>
      <c r="M65" s="283">
        <f t="shared" si="1"/>
        <v>0</v>
      </c>
      <c r="N65" s="571">
        <f>SUM(H44:H65)</f>
        <v>0</v>
      </c>
      <c r="O65" s="574"/>
      <c r="P65" s="159"/>
      <c r="Q65" s="121"/>
      <c r="R65" s="175"/>
    </row>
    <row r="66" spans="2:18" x14ac:dyDescent="0.2">
      <c r="B66" s="553" t="s">
        <v>6</v>
      </c>
      <c r="C66" s="554"/>
      <c r="D66" s="316"/>
      <c r="E66" s="317"/>
      <c r="F66" s="318"/>
      <c r="G66" s="318"/>
      <c r="H66" s="33">
        <f t="shared" si="0"/>
        <v>0</v>
      </c>
      <c r="I66" s="445"/>
      <c r="J66" s="445"/>
      <c r="K66" s="445"/>
      <c r="L66" s="445"/>
      <c r="M66" s="229">
        <f t="shared" si="1"/>
        <v>0</v>
      </c>
      <c r="N66" s="37"/>
      <c r="O66" s="40"/>
      <c r="P66" s="158"/>
      <c r="Q66" s="121"/>
      <c r="R66" s="175"/>
    </row>
    <row r="67" spans="2:18" x14ac:dyDescent="0.2">
      <c r="B67" s="555"/>
      <c r="C67" s="556"/>
      <c r="D67" s="306"/>
      <c r="E67" s="245"/>
      <c r="F67" s="307"/>
      <c r="G67" s="307"/>
      <c r="H67" s="25">
        <f t="shared" si="0"/>
        <v>0</v>
      </c>
      <c r="I67" s="442"/>
      <c r="J67" s="442"/>
      <c r="K67" s="442"/>
      <c r="L67" s="442"/>
      <c r="M67" s="229">
        <f t="shared" si="1"/>
        <v>0</v>
      </c>
      <c r="N67" s="37"/>
      <c r="O67" s="40"/>
      <c r="P67" s="158"/>
      <c r="Q67" s="121"/>
      <c r="R67" s="175"/>
    </row>
    <row r="68" spans="2:18" x14ac:dyDescent="0.2">
      <c r="B68" s="555"/>
      <c r="C68" s="556"/>
      <c r="D68" s="306"/>
      <c r="E68" s="245"/>
      <c r="F68" s="307"/>
      <c r="G68" s="307"/>
      <c r="H68" s="25">
        <f t="shared" si="0"/>
        <v>0</v>
      </c>
      <c r="I68" s="442"/>
      <c r="J68" s="442"/>
      <c r="K68" s="442"/>
      <c r="L68" s="442"/>
      <c r="M68" s="229">
        <f t="shared" si="1"/>
        <v>0</v>
      </c>
      <c r="N68" s="37"/>
      <c r="O68" s="40"/>
      <c r="P68" s="158"/>
      <c r="Q68" s="121"/>
      <c r="R68" s="175"/>
    </row>
    <row r="69" spans="2:18" x14ac:dyDescent="0.2">
      <c r="B69" s="555"/>
      <c r="C69" s="556"/>
      <c r="D69" s="306"/>
      <c r="E69" s="245"/>
      <c r="F69" s="307"/>
      <c r="G69" s="307"/>
      <c r="H69" s="25">
        <f t="shared" si="0"/>
        <v>0</v>
      </c>
      <c r="I69" s="442"/>
      <c r="J69" s="442"/>
      <c r="K69" s="442"/>
      <c r="L69" s="442"/>
      <c r="M69" s="229">
        <f t="shared" si="1"/>
        <v>0</v>
      </c>
      <c r="N69" s="37"/>
      <c r="O69" s="40"/>
      <c r="P69" s="158"/>
      <c r="Q69" s="121"/>
      <c r="R69" s="175"/>
    </row>
    <row r="70" spans="2:18" ht="13.5" thickBot="1" x14ac:dyDescent="0.25">
      <c r="B70" s="555"/>
      <c r="C70" s="556"/>
      <c r="D70" s="306"/>
      <c r="E70" s="245"/>
      <c r="F70" s="307"/>
      <c r="G70" s="307"/>
      <c r="H70" s="25">
        <f t="shared" si="0"/>
        <v>0</v>
      </c>
      <c r="I70" s="442"/>
      <c r="J70" s="442"/>
      <c r="K70" s="442"/>
      <c r="L70" s="442"/>
      <c r="M70" s="229">
        <f t="shared" si="1"/>
        <v>0</v>
      </c>
      <c r="N70" s="37"/>
      <c r="O70" s="40"/>
      <c r="P70" s="158"/>
      <c r="Q70" s="121"/>
      <c r="R70" s="175"/>
    </row>
    <row r="71" spans="2:18" ht="13.5" thickBot="1" x14ac:dyDescent="0.25">
      <c r="B71" s="557"/>
      <c r="C71" s="558"/>
      <c r="D71" s="311"/>
      <c r="E71" s="312"/>
      <c r="F71" s="313"/>
      <c r="G71" s="313"/>
      <c r="H71" s="26">
        <f t="shared" si="0"/>
        <v>0</v>
      </c>
      <c r="I71" s="444"/>
      <c r="J71" s="444"/>
      <c r="K71" s="444"/>
      <c r="L71" s="444"/>
      <c r="M71" s="283">
        <f t="shared" si="1"/>
        <v>0</v>
      </c>
      <c r="N71" s="571">
        <f>SUM(H66:H71)</f>
        <v>0</v>
      </c>
      <c r="O71" s="574"/>
      <c r="P71" s="159"/>
      <c r="Q71" s="121"/>
      <c r="R71" s="175"/>
    </row>
    <row r="72" spans="2:18" ht="12.75" customHeight="1" x14ac:dyDescent="0.2">
      <c r="B72" s="547" t="s">
        <v>7</v>
      </c>
      <c r="C72" s="548"/>
      <c r="D72" s="325"/>
      <c r="E72" s="326"/>
      <c r="F72" s="327"/>
      <c r="G72" s="327"/>
      <c r="H72" s="32">
        <f t="shared" si="0"/>
        <v>0</v>
      </c>
      <c r="I72" s="445"/>
      <c r="J72" s="445"/>
      <c r="K72" s="445"/>
      <c r="L72" s="445"/>
      <c r="M72" s="229">
        <f t="shared" si="1"/>
        <v>0</v>
      </c>
      <c r="N72" s="37"/>
      <c r="O72" s="40"/>
      <c r="P72" s="158"/>
      <c r="Q72" s="121"/>
      <c r="R72" s="175"/>
    </row>
    <row r="73" spans="2:18" x14ac:dyDescent="0.2">
      <c r="B73" s="549"/>
      <c r="C73" s="550"/>
      <c r="D73" s="306"/>
      <c r="E73" s="245"/>
      <c r="F73" s="307"/>
      <c r="G73" s="307"/>
      <c r="H73" s="25">
        <f t="shared" si="0"/>
        <v>0</v>
      </c>
      <c r="I73" s="442"/>
      <c r="J73" s="442"/>
      <c r="K73" s="442"/>
      <c r="L73" s="442"/>
      <c r="M73" s="229">
        <f t="shared" si="1"/>
        <v>0</v>
      </c>
      <c r="N73" s="37"/>
      <c r="O73" s="40"/>
      <c r="P73" s="158"/>
      <c r="Q73" s="121"/>
      <c r="R73" s="175"/>
    </row>
    <row r="74" spans="2:18" x14ac:dyDescent="0.2">
      <c r="B74" s="549"/>
      <c r="C74" s="550"/>
      <c r="D74" s="306"/>
      <c r="E74" s="245"/>
      <c r="F74" s="307"/>
      <c r="G74" s="307"/>
      <c r="H74" s="25">
        <f t="shared" si="0"/>
        <v>0</v>
      </c>
      <c r="I74" s="442"/>
      <c r="J74" s="442"/>
      <c r="K74" s="442"/>
      <c r="L74" s="442"/>
      <c r="M74" s="229">
        <f t="shared" si="1"/>
        <v>0</v>
      </c>
      <c r="N74" s="37"/>
      <c r="O74" s="40"/>
      <c r="P74" s="158"/>
      <c r="Q74" s="121"/>
      <c r="R74" s="175"/>
    </row>
    <row r="75" spans="2:18" x14ac:dyDescent="0.2">
      <c r="B75" s="549"/>
      <c r="C75" s="550"/>
      <c r="D75" s="306"/>
      <c r="E75" s="245"/>
      <c r="F75" s="307"/>
      <c r="G75" s="307"/>
      <c r="H75" s="25">
        <f t="shared" si="0"/>
        <v>0</v>
      </c>
      <c r="I75" s="442"/>
      <c r="J75" s="442"/>
      <c r="K75" s="442"/>
      <c r="L75" s="442"/>
      <c r="M75" s="229">
        <f t="shared" si="1"/>
        <v>0</v>
      </c>
      <c r="N75" s="37"/>
      <c r="O75" s="40"/>
      <c r="P75" s="158"/>
      <c r="Q75" s="121"/>
      <c r="R75" s="175"/>
    </row>
    <row r="76" spans="2:18" x14ac:dyDescent="0.2">
      <c r="B76" s="549"/>
      <c r="C76" s="550"/>
      <c r="D76" s="306"/>
      <c r="E76" s="245"/>
      <c r="F76" s="307"/>
      <c r="G76" s="307"/>
      <c r="H76" s="25">
        <f t="shared" si="0"/>
        <v>0</v>
      </c>
      <c r="I76" s="442"/>
      <c r="J76" s="442"/>
      <c r="K76" s="442"/>
      <c r="L76" s="442"/>
      <c r="M76" s="229">
        <f t="shared" ref="M76:M137" si="4">+SUM(I76:L76)</f>
        <v>0</v>
      </c>
      <c r="N76" s="37"/>
      <c r="O76" s="40"/>
      <c r="P76" s="158"/>
      <c r="Q76" s="121"/>
      <c r="R76" s="175"/>
    </row>
    <row r="77" spans="2:18" x14ac:dyDescent="0.2">
      <c r="B77" s="549"/>
      <c r="C77" s="550"/>
      <c r="D77" s="306"/>
      <c r="E77" s="245"/>
      <c r="F77" s="307"/>
      <c r="G77" s="307"/>
      <c r="H77" s="25">
        <f t="shared" si="0"/>
        <v>0</v>
      </c>
      <c r="I77" s="442"/>
      <c r="J77" s="442"/>
      <c r="K77" s="442"/>
      <c r="L77" s="442"/>
      <c r="M77" s="229">
        <f t="shared" si="4"/>
        <v>0</v>
      </c>
      <c r="N77" s="37"/>
      <c r="O77" s="40"/>
      <c r="P77" s="158"/>
      <c r="Q77" s="121"/>
      <c r="R77" s="175"/>
    </row>
    <row r="78" spans="2:18" ht="13.5" thickBot="1" x14ac:dyDescent="0.25">
      <c r="B78" s="549"/>
      <c r="C78" s="550"/>
      <c r="D78" s="306"/>
      <c r="E78" s="245"/>
      <c r="F78" s="307"/>
      <c r="G78" s="307"/>
      <c r="H78" s="25">
        <f t="shared" si="0"/>
        <v>0</v>
      </c>
      <c r="I78" s="442"/>
      <c r="J78" s="442"/>
      <c r="K78" s="442"/>
      <c r="L78" s="442"/>
      <c r="M78" s="229">
        <f t="shared" si="4"/>
        <v>0</v>
      </c>
      <c r="N78" s="37"/>
      <c r="O78" s="40"/>
      <c r="P78" s="158"/>
      <c r="Q78" s="122"/>
      <c r="R78" s="175"/>
    </row>
    <row r="79" spans="2:18" ht="13.5" thickBot="1" x14ac:dyDescent="0.25">
      <c r="B79" s="551"/>
      <c r="C79" s="552"/>
      <c r="D79" s="311"/>
      <c r="E79" s="312"/>
      <c r="F79" s="313"/>
      <c r="G79" s="313"/>
      <c r="H79" s="26">
        <f t="shared" si="0"/>
        <v>0</v>
      </c>
      <c r="I79" s="444"/>
      <c r="J79" s="444"/>
      <c r="K79" s="444"/>
      <c r="L79" s="444"/>
      <c r="M79" s="283">
        <f t="shared" si="4"/>
        <v>0</v>
      </c>
      <c r="N79" s="571">
        <f>SUM(H72:H79)</f>
        <v>0</v>
      </c>
      <c r="O79" s="574"/>
      <c r="P79" s="159"/>
      <c r="Q79" s="122"/>
      <c r="R79" s="175"/>
    </row>
    <row r="80" spans="2:18" ht="12.75" customHeight="1" x14ac:dyDescent="0.2">
      <c r="B80" s="547" t="s">
        <v>8</v>
      </c>
      <c r="C80" s="548"/>
      <c r="D80" s="316"/>
      <c r="E80" s="317"/>
      <c r="F80" s="318"/>
      <c r="G80" s="318"/>
      <c r="H80" s="33">
        <f t="shared" si="0"/>
        <v>0</v>
      </c>
      <c r="I80" s="445"/>
      <c r="J80" s="445"/>
      <c r="K80" s="445"/>
      <c r="L80" s="445"/>
      <c r="M80" s="229">
        <f t="shared" si="4"/>
        <v>0</v>
      </c>
      <c r="N80" s="37"/>
      <c r="O80" s="40"/>
      <c r="P80" s="158"/>
      <c r="Q80" s="122"/>
      <c r="R80" s="175"/>
    </row>
    <row r="81" spans="2:18" x14ac:dyDescent="0.2">
      <c r="B81" s="549"/>
      <c r="C81" s="550"/>
      <c r="D81" s="306"/>
      <c r="E81" s="245"/>
      <c r="F81" s="307"/>
      <c r="G81" s="307"/>
      <c r="H81" s="25">
        <f t="shared" si="0"/>
        <v>0</v>
      </c>
      <c r="I81" s="442"/>
      <c r="J81" s="442"/>
      <c r="K81" s="442"/>
      <c r="L81" s="442"/>
      <c r="M81" s="229">
        <f t="shared" si="4"/>
        <v>0</v>
      </c>
      <c r="N81" s="37"/>
      <c r="O81" s="40"/>
      <c r="P81" s="158"/>
      <c r="Q81" s="122"/>
      <c r="R81" s="175"/>
    </row>
    <row r="82" spans="2:18" x14ac:dyDescent="0.2">
      <c r="B82" s="549"/>
      <c r="C82" s="550"/>
      <c r="D82" s="306"/>
      <c r="E82" s="245"/>
      <c r="F82" s="307"/>
      <c r="G82" s="307"/>
      <c r="H82" s="25">
        <f t="shared" si="0"/>
        <v>0</v>
      </c>
      <c r="I82" s="442"/>
      <c r="J82" s="442"/>
      <c r="K82" s="442"/>
      <c r="L82" s="442"/>
      <c r="M82" s="229">
        <f t="shared" si="4"/>
        <v>0</v>
      </c>
      <c r="N82" s="37"/>
      <c r="O82" s="40"/>
      <c r="P82" s="158"/>
      <c r="Q82" s="122"/>
      <c r="R82" s="175"/>
    </row>
    <row r="83" spans="2:18" ht="14.25" customHeight="1" x14ac:dyDescent="0.2">
      <c r="B83" s="549"/>
      <c r="C83" s="550"/>
      <c r="D83" s="306"/>
      <c r="E83" s="245"/>
      <c r="F83" s="307"/>
      <c r="G83" s="307"/>
      <c r="H83" s="25">
        <f t="shared" si="0"/>
        <v>0</v>
      </c>
      <c r="I83" s="442"/>
      <c r="J83" s="442"/>
      <c r="K83" s="442"/>
      <c r="L83" s="442"/>
      <c r="M83" s="229">
        <f t="shared" si="4"/>
        <v>0</v>
      </c>
      <c r="N83" s="37"/>
      <c r="O83" s="40"/>
      <c r="P83" s="158"/>
      <c r="Q83" s="122"/>
      <c r="R83" s="175"/>
    </row>
    <row r="84" spans="2:18" x14ac:dyDescent="0.2">
      <c r="B84" s="549"/>
      <c r="C84" s="550"/>
      <c r="D84" s="306"/>
      <c r="E84" s="245"/>
      <c r="F84" s="307"/>
      <c r="G84" s="307"/>
      <c r="H84" s="25">
        <f t="shared" si="0"/>
        <v>0</v>
      </c>
      <c r="I84" s="442"/>
      <c r="J84" s="442"/>
      <c r="K84" s="442"/>
      <c r="L84" s="442"/>
      <c r="M84" s="229">
        <f t="shared" si="4"/>
        <v>0</v>
      </c>
      <c r="N84" s="37"/>
      <c r="O84" s="40"/>
      <c r="P84" s="158"/>
      <c r="Q84" s="121"/>
      <c r="R84" s="175"/>
    </row>
    <row r="85" spans="2:18" x14ac:dyDescent="0.2">
      <c r="B85" s="549"/>
      <c r="C85" s="550"/>
      <c r="D85" s="306"/>
      <c r="E85" s="245"/>
      <c r="F85" s="307"/>
      <c r="G85" s="307"/>
      <c r="H85" s="25">
        <f t="shared" si="0"/>
        <v>0</v>
      </c>
      <c r="I85" s="442"/>
      <c r="J85" s="442"/>
      <c r="K85" s="442"/>
      <c r="L85" s="442"/>
      <c r="M85" s="229">
        <f t="shared" si="4"/>
        <v>0</v>
      </c>
      <c r="N85" s="37"/>
      <c r="O85" s="40"/>
      <c r="P85" s="158"/>
      <c r="Q85" s="121"/>
      <c r="R85" s="175"/>
    </row>
    <row r="86" spans="2:18" x14ac:dyDescent="0.2">
      <c r="B86" s="549"/>
      <c r="C86" s="550"/>
      <c r="D86" s="306"/>
      <c r="E86" s="245"/>
      <c r="F86" s="307"/>
      <c r="G86" s="307"/>
      <c r="H86" s="25">
        <f t="shared" si="0"/>
        <v>0</v>
      </c>
      <c r="I86" s="442"/>
      <c r="J86" s="442"/>
      <c r="K86" s="442"/>
      <c r="L86" s="442"/>
      <c r="M86" s="229">
        <f t="shared" si="4"/>
        <v>0</v>
      </c>
      <c r="N86" s="37"/>
      <c r="O86" s="40"/>
      <c r="P86" s="158"/>
      <c r="Q86" s="121"/>
      <c r="R86" s="175"/>
    </row>
    <row r="87" spans="2:18" x14ac:dyDescent="0.2">
      <c r="B87" s="549"/>
      <c r="C87" s="550"/>
      <c r="D87" s="306"/>
      <c r="E87" s="245"/>
      <c r="F87" s="307"/>
      <c r="G87" s="307"/>
      <c r="H87" s="25">
        <f t="shared" si="0"/>
        <v>0</v>
      </c>
      <c r="I87" s="442"/>
      <c r="J87" s="442"/>
      <c r="K87" s="442"/>
      <c r="L87" s="442"/>
      <c r="M87" s="229">
        <f t="shared" si="4"/>
        <v>0</v>
      </c>
      <c r="N87" s="37"/>
      <c r="O87" s="40"/>
      <c r="P87" s="158"/>
      <c r="Q87" s="121"/>
      <c r="R87" s="175"/>
    </row>
    <row r="88" spans="2:18" ht="13.5" thickBot="1" x14ac:dyDescent="0.25">
      <c r="B88" s="549"/>
      <c r="C88" s="550"/>
      <c r="D88" s="306"/>
      <c r="E88" s="245"/>
      <c r="F88" s="307"/>
      <c r="G88" s="307"/>
      <c r="H88" s="25">
        <f t="shared" si="0"/>
        <v>0</v>
      </c>
      <c r="I88" s="442"/>
      <c r="J88" s="442"/>
      <c r="K88" s="442"/>
      <c r="L88" s="442"/>
      <c r="M88" s="229">
        <f t="shared" si="4"/>
        <v>0</v>
      </c>
      <c r="N88" s="37"/>
      <c r="O88" s="40"/>
      <c r="P88" s="158"/>
      <c r="Q88" s="121"/>
      <c r="R88" s="175"/>
    </row>
    <row r="89" spans="2:18" ht="13.5" thickBot="1" x14ac:dyDescent="0.25">
      <c r="B89" s="551"/>
      <c r="C89" s="552"/>
      <c r="D89" s="311"/>
      <c r="E89" s="312"/>
      <c r="F89" s="313"/>
      <c r="G89" s="313"/>
      <c r="H89" s="26">
        <f t="shared" si="0"/>
        <v>0</v>
      </c>
      <c r="I89" s="444"/>
      <c r="J89" s="444"/>
      <c r="K89" s="444"/>
      <c r="L89" s="444"/>
      <c r="M89" s="283">
        <f t="shared" si="4"/>
        <v>0</v>
      </c>
      <c r="N89" s="571">
        <f>SUM(H80:H89)</f>
        <v>0</v>
      </c>
      <c r="O89" s="574"/>
      <c r="P89" s="159"/>
      <c r="Q89" s="121"/>
      <c r="R89" s="175"/>
    </row>
    <row r="90" spans="2:18" x14ac:dyDescent="0.2">
      <c r="B90" s="553" t="s">
        <v>20</v>
      </c>
      <c r="C90" s="554"/>
      <c r="D90" s="316"/>
      <c r="E90" s="317"/>
      <c r="F90" s="318"/>
      <c r="G90" s="318"/>
      <c r="H90" s="33">
        <f t="shared" si="0"/>
        <v>0</v>
      </c>
      <c r="I90" s="445"/>
      <c r="J90" s="445"/>
      <c r="K90" s="445"/>
      <c r="L90" s="445"/>
      <c r="M90" s="229">
        <f t="shared" si="4"/>
        <v>0</v>
      </c>
      <c r="N90" s="37"/>
      <c r="O90" s="40"/>
      <c r="P90" s="158"/>
      <c r="Q90" s="121"/>
      <c r="R90" s="175"/>
    </row>
    <row r="91" spans="2:18" x14ac:dyDescent="0.2">
      <c r="B91" s="555"/>
      <c r="C91" s="556"/>
      <c r="D91" s="306"/>
      <c r="E91" s="245"/>
      <c r="F91" s="307"/>
      <c r="G91" s="307"/>
      <c r="H91" s="25">
        <f t="shared" si="0"/>
        <v>0</v>
      </c>
      <c r="I91" s="442"/>
      <c r="J91" s="442"/>
      <c r="K91" s="442"/>
      <c r="L91" s="442"/>
      <c r="M91" s="229">
        <f t="shared" si="4"/>
        <v>0</v>
      </c>
      <c r="N91" s="37"/>
      <c r="O91" s="40"/>
      <c r="P91" s="158"/>
      <c r="Q91" s="121"/>
      <c r="R91" s="175"/>
    </row>
    <row r="92" spans="2:18" x14ac:dyDescent="0.2">
      <c r="B92" s="555"/>
      <c r="C92" s="556"/>
      <c r="D92" s="306"/>
      <c r="E92" s="245"/>
      <c r="F92" s="307"/>
      <c r="G92" s="307"/>
      <c r="H92" s="25">
        <f t="shared" si="0"/>
        <v>0</v>
      </c>
      <c r="I92" s="442"/>
      <c r="J92" s="442"/>
      <c r="K92" s="442"/>
      <c r="L92" s="442"/>
      <c r="M92" s="229">
        <f t="shared" si="4"/>
        <v>0</v>
      </c>
      <c r="N92" s="37"/>
      <c r="O92" s="40"/>
      <c r="P92" s="158"/>
      <c r="Q92" s="121"/>
      <c r="R92" s="175"/>
    </row>
    <row r="93" spans="2:18" x14ac:dyDescent="0.2">
      <c r="B93" s="555"/>
      <c r="C93" s="556"/>
      <c r="D93" s="306"/>
      <c r="E93" s="245"/>
      <c r="F93" s="307"/>
      <c r="G93" s="307"/>
      <c r="H93" s="25">
        <f t="shared" si="0"/>
        <v>0</v>
      </c>
      <c r="I93" s="442"/>
      <c r="J93" s="442"/>
      <c r="K93" s="442"/>
      <c r="L93" s="442"/>
      <c r="M93" s="229">
        <f t="shared" si="4"/>
        <v>0</v>
      </c>
      <c r="N93" s="37"/>
      <c r="O93" s="40"/>
      <c r="P93" s="158"/>
      <c r="Q93" s="121"/>
      <c r="R93" s="175"/>
    </row>
    <row r="94" spans="2:18" x14ac:dyDescent="0.2">
      <c r="B94" s="555"/>
      <c r="C94" s="556"/>
      <c r="D94" s="306"/>
      <c r="E94" s="245"/>
      <c r="F94" s="307"/>
      <c r="G94" s="307"/>
      <c r="H94" s="25">
        <f t="shared" si="0"/>
        <v>0</v>
      </c>
      <c r="I94" s="442"/>
      <c r="J94" s="442"/>
      <c r="K94" s="442"/>
      <c r="L94" s="442"/>
      <c r="M94" s="229">
        <f t="shared" si="4"/>
        <v>0</v>
      </c>
      <c r="N94" s="37"/>
      <c r="O94" s="40"/>
      <c r="P94" s="158"/>
      <c r="Q94" s="121"/>
      <c r="R94" s="175"/>
    </row>
    <row r="95" spans="2:18" x14ac:dyDescent="0.2">
      <c r="B95" s="555"/>
      <c r="C95" s="556"/>
      <c r="D95" s="306"/>
      <c r="E95" s="245"/>
      <c r="F95" s="307"/>
      <c r="G95" s="307"/>
      <c r="H95" s="25">
        <f t="shared" si="0"/>
        <v>0</v>
      </c>
      <c r="I95" s="442"/>
      <c r="J95" s="442"/>
      <c r="K95" s="442"/>
      <c r="L95" s="442"/>
      <c r="M95" s="229">
        <f t="shared" si="4"/>
        <v>0</v>
      </c>
      <c r="N95" s="37"/>
      <c r="O95" s="40"/>
      <c r="P95" s="158"/>
      <c r="Q95" s="121"/>
      <c r="R95" s="175"/>
    </row>
    <row r="96" spans="2:18" ht="13.5" thickBot="1" x14ac:dyDescent="0.25">
      <c r="B96" s="555"/>
      <c r="C96" s="556"/>
      <c r="D96" s="306"/>
      <c r="E96" s="245"/>
      <c r="F96" s="307"/>
      <c r="G96" s="307"/>
      <c r="H96" s="25">
        <f t="shared" si="0"/>
        <v>0</v>
      </c>
      <c r="I96" s="442"/>
      <c r="J96" s="442"/>
      <c r="K96" s="442"/>
      <c r="L96" s="442"/>
      <c r="M96" s="229">
        <f t="shared" si="4"/>
        <v>0</v>
      </c>
      <c r="N96" s="37"/>
      <c r="O96" s="40"/>
      <c r="P96" s="158"/>
      <c r="Q96" s="121"/>
      <c r="R96" s="175"/>
    </row>
    <row r="97" spans="2:18" ht="13.5" thickBot="1" x14ac:dyDescent="0.25">
      <c r="B97" s="557"/>
      <c r="C97" s="558"/>
      <c r="D97" s="311"/>
      <c r="E97" s="312"/>
      <c r="F97" s="313"/>
      <c r="G97" s="313"/>
      <c r="H97" s="34">
        <f t="shared" si="0"/>
        <v>0</v>
      </c>
      <c r="I97" s="444"/>
      <c r="J97" s="444"/>
      <c r="K97" s="444"/>
      <c r="L97" s="444"/>
      <c r="M97" s="283">
        <f t="shared" si="4"/>
        <v>0</v>
      </c>
      <c r="N97" s="571">
        <f>SUM(H90:H97)</f>
        <v>0</v>
      </c>
      <c r="O97" s="574"/>
      <c r="P97" s="159"/>
      <c r="Q97" s="121"/>
      <c r="R97" s="175"/>
    </row>
    <row r="98" spans="2:18" x14ac:dyDescent="0.2">
      <c r="B98" s="553" t="s">
        <v>9</v>
      </c>
      <c r="C98" s="554"/>
      <c r="D98" s="316"/>
      <c r="E98" s="317"/>
      <c r="F98" s="318"/>
      <c r="G98" s="318"/>
      <c r="H98" s="33">
        <f t="shared" si="0"/>
        <v>0</v>
      </c>
      <c r="I98" s="445"/>
      <c r="J98" s="445"/>
      <c r="K98" s="445"/>
      <c r="L98" s="445"/>
      <c r="M98" s="229">
        <f t="shared" si="4"/>
        <v>0</v>
      </c>
      <c r="N98" s="37"/>
      <c r="O98" s="40"/>
      <c r="P98" s="158"/>
      <c r="Q98" s="121"/>
      <c r="R98" s="175"/>
    </row>
    <row r="99" spans="2:18" x14ac:dyDescent="0.2">
      <c r="B99" s="555"/>
      <c r="C99" s="556"/>
      <c r="D99" s="325"/>
      <c r="E99" s="326"/>
      <c r="F99" s="327"/>
      <c r="G99" s="327"/>
      <c r="H99" s="25">
        <f t="shared" si="0"/>
        <v>0</v>
      </c>
      <c r="I99" s="442"/>
      <c r="J99" s="442"/>
      <c r="K99" s="442"/>
      <c r="L99" s="442"/>
      <c r="M99" s="229">
        <f t="shared" si="4"/>
        <v>0</v>
      </c>
      <c r="N99" s="37"/>
      <c r="O99" s="40"/>
      <c r="P99" s="158"/>
      <c r="Q99" s="121"/>
      <c r="R99" s="175"/>
    </row>
    <row r="100" spans="2:18" x14ac:dyDescent="0.2">
      <c r="B100" s="555"/>
      <c r="C100" s="556"/>
      <c r="D100" s="325"/>
      <c r="E100" s="326"/>
      <c r="F100" s="327"/>
      <c r="G100" s="327"/>
      <c r="H100" s="25">
        <f t="shared" si="0"/>
        <v>0</v>
      </c>
      <c r="I100" s="442"/>
      <c r="J100" s="442"/>
      <c r="K100" s="442"/>
      <c r="L100" s="442"/>
      <c r="M100" s="229">
        <f t="shared" si="4"/>
        <v>0</v>
      </c>
      <c r="N100" s="37"/>
      <c r="O100" s="40"/>
      <c r="P100" s="158"/>
      <c r="Q100" s="121"/>
      <c r="R100" s="175"/>
    </row>
    <row r="101" spans="2:18" x14ac:dyDescent="0.2">
      <c r="B101" s="555"/>
      <c r="C101" s="556"/>
      <c r="D101" s="325"/>
      <c r="E101" s="326"/>
      <c r="F101" s="327"/>
      <c r="G101" s="327"/>
      <c r="H101" s="25">
        <f t="shared" si="0"/>
        <v>0</v>
      </c>
      <c r="I101" s="442"/>
      <c r="J101" s="442"/>
      <c r="K101" s="442"/>
      <c r="L101" s="442"/>
      <c r="M101" s="229">
        <f t="shared" si="4"/>
        <v>0</v>
      </c>
      <c r="N101" s="37"/>
      <c r="O101" s="40"/>
      <c r="P101" s="158"/>
      <c r="Q101" s="121"/>
      <c r="R101" s="175"/>
    </row>
    <row r="102" spans="2:18" x14ac:dyDescent="0.2">
      <c r="B102" s="555"/>
      <c r="C102" s="556"/>
      <c r="D102" s="325"/>
      <c r="E102" s="326"/>
      <c r="F102" s="327"/>
      <c r="G102" s="327"/>
      <c r="H102" s="25">
        <f t="shared" si="0"/>
        <v>0</v>
      </c>
      <c r="I102" s="442"/>
      <c r="J102" s="442"/>
      <c r="K102" s="442"/>
      <c r="L102" s="442"/>
      <c r="M102" s="229">
        <f t="shared" si="4"/>
        <v>0</v>
      </c>
      <c r="N102" s="37"/>
      <c r="O102" s="40"/>
      <c r="P102" s="158"/>
      <c r="Q102" s="121"/>
      <c r="R102" s="175"/>
    </row>
    <row r="103" spans="2:18" x14ac:dyDescent="0.2">
      <c r="B103" s="555"/>
      <c r="C103" s="556"/>
      <c r="D103" s="306"/>
      <c r="E103" s="245"/>
      <c r="F103" s="307"/>
      <c r="G103" s="307"/>
      <c r="H103" s="25">
        <f>F103*G103</f>
        <v>0</v>
      </c>
      <c r="I103" s="442"/>
      <c r="J103" s="442"/>
      <c r="K103" s="442"/>
      <c r="L103" s="442"/>
      <c r="M103" s="229">
        <f t="shared" si="4"/>
        <v>0</v>
      </c>
      <c r="N103" s="37"/>
      <c r="O103" s="40"/>
      <c r="P103" s="158"/>
      <c r="Q103" s="121"/>
      <c r="R103" s="175"/>
    </row>
    <row r="104" spans="2:18" ht="13.5" thickBot="1" x14ac:dyDescent="0.25">
      <c r="B104" s="555"/>
      <c r="C104" s="556"/>
      <c r="D104" s="306"/>
      <c r="E104" s="245"/>
      <c r="F104" s="307"/>
      <c r="G104" s="307"/>
      <c r="H104" s="25">
        <f t="shared" si="0"/>
        <v>0</v>
      </c>
      <c r="I104" s="442"/>
      <c r="J104" s="442"/>
      <c r="K104" s="442"/>
      <c r="L104" s="442"/>
      <c r="M104" s="229">
        <f t="shared" si="4"/>
        <v>0</v>
      </c>
      <c r="N104" s="37"/>
      <c r="O104" s="40"/>
      <c r="P104" s="158"/>
      <c r="Q104" s="121"/>
      <c r="R104" s="175"/>
    </row>
    <row r="105" spans="2:18" ht="13.5" thickBot="1" x14ac:dyDescent="0.25">
      <c r="B105" s="557"/>
      <c r="C105" s="558"/>
      <c r="D105" s="311"/>
      <c r="E105" s="312"/>
      <c r="F105" s="313"/>
      <c r="G105" s="313"/>
      <c r="H105" s="34">
        <f t="shared" si="0"/>
        <v>0</v>
      </c>
      <c r="I105" s="444"/>
      <c r="J105" s="444"/>
      <c r="K105" s="444"/>
      <c r="L105" s="444"/>
      <c r="M105" s="283">
        <f t="shared" si="4"/>
        <v>0</v>
      </c>
      <c r="N105" s="571">
        <f>SUM(H98:H105)</f>
        <v>0</v>
      </c>
      <c r="O105" s="574"/>
      <c r="P105" s="159"/>
      <c r="Q105" s="121"/>
      <c r="R105" s="175"/>
    </row>
    <row r="106" spans="2:18" x14ac:dyDescent="0.2">
      <c r="B106" s="553" t="s">
        <v>10</v>
      </c>
      <c r="C106" s="554"/>
      <c r="D106" s="316"/>
      <c r="E106" s="317"/>
      <c r="F106" s="318"/>
      <c r="G106" s="318"/>
      <c r="H106" s="33">
        <f t="shared" si="0"/>
        <v>0</v>
      </c>
      <c r="I106" s="445"/>
      <c r="J106" s="445"/>
      <c r="K106" s="445"/>
      <c r="L106" s="445"/>
      <c r="M106" s="229">
        <f t="shared" si="4"/>
        <v>0</v>
      </c>
      <c r="N106" s="37"/>
      <c r="O106" s="40"/>
      <c r="P106" s="158"/>
      <c r="Q106" s="121"/>
      <c r="R106" s="175"/>
    </row>
    <row r="107" spans="2:18" x14ac:dyDescent="0.2">
      <c r="B107" s="555"/>
      <c r="C107" s="556"/>
      <c r="D107" s="306"/>
      <c r="E107" s="245"/>
      <c r="F107" s="307"/>
      <c r="G107" s="307"/>
      <c r="H107" s="25">
        <f t="shared" si="0"/>
        <v>0</v>
      </c>
      <c r="I107" s="442"/>
      <c r="J107" s="442"/>
      <c r="K107" s="442"/>
      <c r="L107" s="442"/>
      <c r="M107" s="229">
        <f t="shared" si="4"/>
        <v>0</v>
      </c>
      <c r="N107" s="37"/>
      <c r="O107" s="40"/>
      <c r="P107" s="158"/>
      <c r="Q107" s="121"/>
      <c r="R107" s="175"/>
    </row>
    <row r="108" spans="2:18" x14ac:dyDescent="0.2">
      <c r="B108" s="555"/>
      <c r="C108" s="556"/>
      <c r="D108" s="306"/>
      <c r="E108" s="245"/>
      <c r="F108" s="307"/>
      <c r="G108" s="307"/>
      <c r="H108" s="25">
        <f t="shared" si="0"/>
        <v>0</v>
      </c>
      <c r="I108" s="442"/>
      <c r="J108" s="442"/>
      <c r="K108" s="442"/>
      <c r="L108" s="442"/>
      <c r="M108" s="229">
        <f t="shared" si="4"/>
        <v>0</v>
      </c>
      <c r="N108" s="37"/>
      <c r="O108" s="40"/>
      <c r="P108" s="158"/>
      <c r="Q108" s="121"/>
      <c r="R108" s="175"/>
    </row>
    <row r="109" spans="2:18" ht="13.5" thickBot="1" x14ac:dyDescent="0.25">
      <c r="B109" s="555"/>
      <c r="C109" s="556"/>
      <c r="D109" s="306"/>
      <c r="E109" s="245"/>
      <c r="F109" s="307"/>
      <c r="G109" s="307"/>
      <c r="H109" s="25">
        <f t="shared" si="0"/>
        <v>0</v>
      </c>
      <c r="I109" s="442"/>
      <c r="J109" s="442"/>
      <c r="K109" s="442"/>
      <c r="L109" s="442"/>
      <c r="M109" s="229">
        <f t="shared" si="4"/>
        <v>0</v>
      </c>
      <c r="N109" s="37"/>
      <c r="O109" s="40"/>
      <c r="P109" s="158"/>
      <c r="Q109" s="121"/>
      <c r="R109" s="175"/>
    </row>
    <row r="110" spans="2:18" ht="13.5" thickBot="1" x14ac:dyDescent="0.25">
      <c r="B110" s="557"/>
      <c r="C110" s="558"/>
      <c r="D110" s="311"/>
      <c r="E110" s="312"/>
      <c r="F110" s="313"/>
      <c r="G110" s="313"/>
      <c r="H110" s="34">
        <f t="shared" si="0"/>
        <v>0</v>
      </c>
      <c r="I110" s="444"/>
      <c r="J110" s="444"/>
      <c r="K110" s="444"/>
      <c r="L110" s="444"/>
      <c r="M110" s="283">
        <f t="shared" si="4"/>
        <v>0</v>
      </c>
      <c r="N110" s="571">
        <f>SUM(H106:H110)</f>
        <v>0</v>
      </c>
      <c r="O110" s="574"/>
      <c r="P110" s="159"/>
      <c r="Q110" s="121"/>
      <c r="R110" s="175"/>
    </row>
    <row r="111" spans="2:18" x14ac:dyDescent="0.2">
      <c r="B111" s="553" t="s">
        <v>11</v>
      </c>
      <c r="C111" s="554"/>
      <c r="D111" s="316"/>
      <c r="E111" s="317"/>
      <c r="F111" s="318"/>
      <c r="G111" s="318"/>
      <c r="H111" s="33">
        <f t="shared" si="0"/>
        <v>0</v>
      </c>
      <c r="I111" s="445"/>
      <c r="J111" s="445"/>
      <c r="K111" s="445"/>
      <c r="L111" s="445"/>
      <c r="M111" s="229">
        <f t="shared" si="4"/>
        <v>0</v>
      </c>
      <c r="N111" s="37"/>
      <c r="O111" s="40"/>
      <c r="P111" s="158"/>
      <c r="Q111" s="121"/>
      <c r="R111" s="175"/>
    </row>
    <row r="112" spans="2:18" x14ac:dyDescent="0.2">
      <c r="B112" s="555"/>
      <c r="C112" s="556"/>
      <c r="D112" s="306"/>
      <c r="E112" s="245"/>
      <c r="F112" s="307"/>
      <c r="G112" s="307"/>
      <c r="H112" s="25">
        <f t="shared" si="0"/>
        <v>0</v>
      </c>
      <c r="I112" s="442"/>
      <c r="J112" s="442"/>
      <c r="K112" s="442"/>
      <c r="L112" s="442"/>
      <c r="M112" s="229">
        <f t="shared" si="4"/>
        <v>0</v>
      </c>
      <c r="N112" s="37"/>
      <c r="O112" s="40"/>
      <c r="P112" s="158"/>
      <c r="Q112" s="121"/>
      <c r="R112" s="175"/>
    </row>
    <row r="113" spans="2:18" x14ac:dyDescent="0.2">
      <c r="B113" s="555"/>
      <c r="C113" s="556"/>
      <c r="D113" s="306"/>
      <c r="E113" s="245"/>
      <c r="F113" s="307"/>
      <c r="G113" s="307"/>
      <c r="H113" s="25">
        <f t="shared" si="0"/>
        <v>0</v>
      </c>
      <c r="I113" s="442"/>
      <c r="J113" s="442"/>
      <c r="K113" s="442"/>
      <c r="L113" s="442"/>
      <c r="M113" s="229">
        <f t="shared" si="4"/>
        <v>0</v>
      </c>
      <c r="N113" s="37"/>
      <c r="O113" s="40"/>
      <c r="P113" s="158"/>
      <c r="Q113" s="121"/>
      <c r="R113" s="175"/>
    </row>
    <row r="114" spans="2:18" x14ac:dyDescent="0.2">
      <c r="B114" s="555"/>
      <c r="C114" s="556"/>
      <c r="D114" s="306"/>
      <c r="E114" s="245"/>
      <c r="F114" s="307"/>
      <c r="G114" s="307"/>
      <c r="H114" s="25">
        <f t="shared" si="0"/>
        <v>0</v>
      </c>
      <c r="I114" s="442"/>
      <c r="J114" s="442"/>
      <c r="K114" s="442"/>
      <c r="L114" s="442"/>
      <c r="M114" s="229">
        <f t="shared" si="4"/>
        <v>0</v>
      </c>
      <c r="N114" s="37"/>
      <c r="O114" s="40"/>
      <c r="P114" s="158"/>
      <c r="Q114" s="121"/>
      <c r="R114" s="175"/>
    </row>
    <row r="115" spans="2:18" x14ac:dyDescent="0.2">
      <c r="B115" s="555"/>
      <c r="C115" s="556"/>
      <c r="D115" s="306"/>
      <c r="E115" s="245"/>
      <c r="F115" s="307"/>
      <c r="G115" s="307"/>
      <c r="H115" s="25">
        <f t="shared" si="0"/>
        <v>0</v>
      </c>
      <c r="I115" s="442"/>
      <c r="J115" s="442"/>
      <c r="K115" s="442"/>
      <c r="L115" s="442"/>
      <c r="M115" s="229">
        <f t="shared" si="4"/>
        <v>0</v>
      </c>
      <c r="N115" s="37"/>
      <c r="O115" s="40"/>
      <c r="P115" s="158"/>
      <c r="Q115" s="121"/>
      <c r="R115" s="175"/>
    </row>
    <row r="116" spans="2:18" x14ac:dyDescent="0.2">
      <c r="B116" s="555"/>
      <c r="C116" s="556"/>
      <c r="D116" s="306"/>
      <c r="E116" s="245"/>
      <c r="F116" s="307"/>
      <c r="G116" s="307"/>
      <c r="H116" s="25">
        <f t="shared" si="0"/>
        <v>0</v>
      </c>
      <c r="I116" s="442"/>
      <c r="J116" s="442"/>
      <c r="K116" s="442"/>
      <c r="L116" s="442"/>
      <c r="M116" s="229">
        <f t="shared" si="4"/>
        <v>0</v>
      </c>
      <c r="N116" s="37"/>
      <c r="O116" s="40"/>
      <c r="P116" s="158"/>
      <c r="Q116" s="121"/>
      <c r="R116" s="175"/>
    </row>
    <row r="117" spans="2:18" x14ac:dyDescent="0.2">
      <c r="B117" s="555"/>
      <c r="C117" s="556"/>
      <c r="D117" s="306"/>
      <c r="E117" s="245"/>
      <c r="F117" s="307"/>
      <c r="G117" s="307"/>
      <c r="H117" s="25">
        <f t="shared" si="0"/>
        <v>0</v>
      </c>
      <c r="I117" s="442"/>
      <c r="J117" s="442"/>
      <c r="K117" s="442"/>
      <c r="L117" s="442"/>
      <c r="M117" s="229">
        <f t="shared" si="4"/>
        <v>0</v>
      </c>
      <c r="N117" s="37"/>
      <c r="O117" s="40"/>
      <c r="P117" s="158"/>
      <c r="Q117" s="121"/>
      <c r="R117" s="175"/>
    </row>
    <row r="118" spans="2:18" ht="13.5" thickBot="1" x14ac:dyDescent="0.25">
      <c r="B118" s="555"/>
      <c r="C118" s="556"/>
      <c r="D118" s="306"/>
      <c r="E118" s="245"/>
      <c r="F118" s="307"/>
      <c r="G118" s="307"/>
      <c r="H118" s="25">
        <f t="shared" si="0"/>
        <v>0</v>
      </c>
      <c r="I118" s="442"/>
      <c r="J118" s="442"/>
      <c r="K118" s="442"/>
      <c r="L118" s="442"/>
      <c r="M118" s="229">
        <f t="shared" si="4"/>
        <v>0</v>
      </c>
      <c r="N118" s="37"/>
      <c r="O118" s="40"/>
      <c r="P118" s="158"/>
      <c r="Q118" s="121"/>
      <c r="R118" s="175"/>
    </row>
    <row r="119" spans="2:18" ht="13.5" thickBot="1" x14ac:dyDescent="0.25">
      <c r="B119" s="557"/>
      <c r="C119" s="558"/>
      <c r="D119" s="311"/>
      <c r="E119" s="312"/>
      <c r="F119" s="313"/>
      <c r="G119" s="313"/>
      <c r="H119" s="34">
        <f t="shared" si="0"/>
        <v>0</v>
      </c>
      <c r="I119" s="444"/>
      <c r="J119" s="444"/>
      <c r="K119" s="444"/>
      <c r="L119" s="444"/>
      <c r="M119" s="283">
        <f t="shared" si="4"/>
        <v>0</v>
      </c>
      <c r="N119" s="571">
        <f>SUM(H111:H119)</f>
        <v>0</v>
      </c>
      <c r="O119" s="574"/>
      <c r="P119" s="159"/>
      <c r="Q119" s="121"/>
      <c r="R119" s="175"/>
    </row>
    <row r="120" spans="2:18" x14ac:dyDescent="0.2">
      <c r="B120" s="553" t="s">
        <v>0</v>
      </c>
      <c r="C120" s="554"/>
      <c r="D120" s="316"/>
      <c r="E120" s="317"/>
      <c r="F120" s="318"/>
      <c r="G120" s="318"/>
      <c r="H120" s="33">
        <f t="shared" si="0"/>
        <v>0</v>
      </c>
      <c r="I120" s="445"/>
      <c r="J120" s="445"/>
      <c r="K120" s="445"/>
      <c r="L120" s="445"/>
      <c r="M120" s="229">
        <f t="shared" si="4"/>
        <v>0</v>
      </c>
      <c r="N120" s="37"/>
      <c r="O120" s="40"/>
      <c r="P120" s="158"/>
      <c r="Q120" s="122"/>
      <c r="R120" s="175"/>
    </row>
    <row r="121" spans="2:18" ht="13.5" thickBot="1" x14ac:dyDescent="0.25">
      <c r="B121" s="555"/>
      <c r="C121" s="556"/>
      <c r="D121" s="306"/>
      <c r="E121" s="245"/>
      <c r="F121" s="307"/>
      <c r="G121" s="307"/>
      <c r="H121" s="25">
        <f t="shared" si="0"/>
        <v>0</v>
      </c>
      <c r="I121" s="442"/>
      <c r="J121" s="442"/>
      <c r="K121" s="442"/>
      <c r="L121" s="442"/>
      <c r="M121" s="229">
        <f t="shared" si="4"/>
        <v>0</v>
      </c>
      <c r="N121" s="37"/>
      <c r="O121" s="40"/>
      <c r="P121" s="158"/>
      <c r="Q121" s="121"/>
      <c r="R121" s="175"/>
    </row>
    <row r="122" spans="2:18" ht="13.5" thickBot="1" x14ac:dyDescent="0.25">
      <c r="B122" s="557"/>
      <c r="C122" s="558"/>
      <c r="D122" s="311"/>
      <c r="E122" s="312"/>
      <c r="F122" s="313"/>
      <c r="G122" s="313"/>
      <c r="H122" s="34">
        <f t="shared" si="0"/>
        <v>0</v>
      </c>
      <c r="I122" s="444"/>
      <c r="J122" s="444"/>
      <c r="K122" s="444"/>
      <c r="L122" s="444"/>
      <c r="M122" s="283">
        <f t="shared" si="4"/>
        <v>0</v>
      </c>
      <c r="N122" s="571">
        <f>SUM(H120:H122)</f>
        <v>0</v>
      </c>
      <c r="O122" s="574"/>
      <c r="P122" s="159"/>
      <c r="Q122" s="121"/>
      <c r="R122" s="175"/>
    </row>
    <row r="123" spans="2:18" x14ac:dyDescent="0.2">
      <c r="B123" s="539" t="s">
        <v>4</v>
      </c>
      <c r="C123" s="540"/>
      <c r="D123" s="410"/>
      <c r="E123" s="411"/>
      <c r="F123" s="412"/>
      <c r="G123" s="412"/>
      <c r="H123" s="253">
        <f t="shared" si="0"/>
        <v>0</v>
      </c>
      <c r="I123" s="419"/>
      <c r="J123" s="419"/>
      <c r="K123" s="419"/>
      <c r="L123" s="419"/>
      <c r="M123" s="229">
        <f t="shared" si="4"/>
        <v>0</v>
      </c>
      <c r="N123" s="23"/>
      <c r="O123" s="24"/>
      <c r="P123" s="159"/>
      <c r="Q123" s="121"/>
      <c r="R123" s="175"/>
    </row>
    <row r="124" spans="2:18" ht="13.5" thickBot="1" x14ac:dyDescent="0.25">
      <c r="B124" s="541"/>
      <c r="C124" s="542"/>
      <c r="D124" s="413"/>
      <c r="E124" s="414"/>
      <c r="F124" s="415"/>
      <c r="G124" s="415"/>
      <c r="H124" s="178">
        <f>F124*G124</f>
        <v>0</v>
      </c>
      <c r="I124" s="420"/>
      <c r="J124" s="420"/>
      <c r="K124" s="420"/>
      <c r="L124" s="420"/>
      <c r="M124" s="229">
        <f t="shared" si="4"/>
        <v>0</v>
      </c>
      <c r="N124" s="23"/>
      <c r="O124" s="24"/>
      <c r="P124" s="159"/>
      <c r="Q124" s="121"/>
      <c r="R124" s="175"/>
    </row>
    <row r="125" spans="2:18" ht="13.5" thickBot="1" x14ac:dyDescent="0.25">
      <c r="B125" s="543"/>
      <c r="C125" s="544"/>
      <c r="D125" s="416"/>
      <c r="E125" s="417"/>
      <c r="F125" s="418"/>
      <c r="G125" s="418"/>
      <c r="H125" s="254">
        <f>F125*G125</f>
        <v>0</v>
      </c>
      <c r="I125" s="421"/>
      <c r="J125" s="421"/>
      <c r="K125" s="421"/>
      <c r="L125" s="421"/>
      <c r="M125" s="283">
        <f t="shared" si="4"/>
        <v>0</v>
      </c>
      <c r="N125" s="571">
        <f>SUM(H123:H125)</f>
        <v>0</v>
      </c>
      <c r="O125" s="574"/>
      <c r="P125" s="159"/>
      <c r="Q125" s="121"/>
      <c r="R125" s="175"/>
    </row>
    <row r="126" spans="2:18" ht="13.5" thickBot="1" x14ac:dyDescent="0.25">
      <c r="F126" s="38"/>
      <c r="H126" s="36"/>
      <c r="I126" s="220"/>
      <c r="J126" s="220"/>
      <c r="K126" s="220"/>
      <c r="L126" s="220"/>
      <c r="M126" s="226">
        <f t="shared" si="4"/>
        <v>0</v>
      </c>
      <c r="N126" s="37"/>
      <c r="O126" s="40"/>
      <c r="P126" s="158"/>
      <c r="Q126" s="121"/>
      <c r="R126" s="175"/>
    </row>
    <row r="127" spans="2:18" ht="12.75" customHeight="1" thickBot="1" x14ac:dyDescent="0.25">
      <c r="B127" s="280" t="s">
        <v>22</v>
      </c>
      <c r="C127" s="336"/>
      <c r="D127" s="337"/>
      <c r="E127" s="338"/>
      <c r="F127" s="339"/>
      <c r="G127" s="340"/>
      <c r="H127" s="285">
        <f>SUM(H11:H125)</f>
        <v>0</v>
      </c>
      <c r="I127" s="343">
        <f>SUM(I11:I125)</f>
        <v>0</v>
      </c>
      <c r="J127" s="343">
        <f>SUM(J11:J125)</f>
        <v>0</v>
      </c>
      <c r="K127" s="343">
        <f>SUM(K11:K125)</f>
        <v>0</v>
      </c>
      <c r="L127" s="343">
        <f>SUM(L11:L125)</f>
        <v>0</v>
      </c>
      <c r="M127" s="279">
        <f t="shared" si="4"/>
        <v>0</v>
      </c>
      <c r="N127" s="578">
        <f>SUM(O43+N65+N71+N79+N89+N97+N105+N110+N119+N122+N125)</f>
        <v>0</v>
      </c>
      <c r="O127" s="579"/>
      <c r="P127" s="159"/>
      <c r="Q127" s="121"/>
      <c r="R127" s="175"/>
    </row>
    <row r="128" spans="2:18" x14ac:dyDescent="0.2">
      <c r="F128" s="38"/>
      <c r="H128" s="36"/>
      <c r="I128" s="36"/>
      <c r="J128" s="36"/>
      <c r="K128" s="36"/>
      <c r="L128" s="36"/>
      <c r="M128" s="226"/>
      <c r="N128" s="37"/>
      <c r="O128" s="158"/>
      <c r="Q128" s="165"/>
    </row>
    <row r="129" spans="2:18" x14ac:dyDescent="0.2">
      <c r="F129" s="38"/>
      <c r="H129" s="36"/>
      <c r="I129" s="36"/>
      <c r="J129" s="36"/>
      <c r="K129" s="36"/>
      <c r="L129" s="36"/>
      <c r="M129" s="226"/>
      <c r="N129" s="37"/>
      <c r="O129" s="158"/>
      <c r="Q129" s="165"/>
    </row>
    <row r="130" spans="2:18" ht="13.5" thickBot="1" x14ac:dyDescent="0.25">
      <c r="B130" s="9"/>
      <c r="F130" s="38"/>
      <c r="H130" s="36"/>
      <c r="I130" s="36"/>
      <c r="J130" s="36"/>
      <c r="K130" s="36"/>
      <c r="L130" s="36"/>
      <c r="M130" s="226"/>
      <c r="N130" s="37"/>
      <c r="O130" s="158"/>
      <c r="Q130" s="165"/>
    </row>
    <row r="131" spans="2:18" ht="29.25" customHeight="1" thickBot="1" x14ac:dyDescent="0.25">
      <c r="B131" s="394" t="s">
        <v>95</v>
      </c>
      <c r="C131" s="407"/>
      <c r="D131" s="396"/>
      <c r="E131" s="397"/>
      <c r="F131" s="397"/>
      <c r="G131" s="398"/>
      <c r="H131" s="407"/>
      <c r="I131" s="407"/>
      <c r="J131" s="407"/>
      <c r="K131" s="407"/>
      <c r="L131" s="407"/>
      <c r="M131" s="407"/>
      <c r="N131" s="407"/>
      <c r="O131" s="408"/>
      <c r="Q131" s="165"/>
    </row>
    <row r="132" spans="2:18" ht="12.75" customHeight="1" x14ac:dyDescent="0.2">
      <c r="B132" s="9"/>
      <c r="F132" s="38"/>
      <c r="H132" s="36"/>
      <c r="I132" s="36"/>
      <c r="J132" s="36"/>
      <c r="K132" s="36"/>
      <c r="L132" s="36"/>
      <c r="M132" s="226"/>
      <c r="N132" s="37"/>
      <c r="O132" s="158"/>
      <c r="Q132" s="165"/>
    </row>
    <row r="133" spans="2:18" ht="25.5" x14ac:dyDescent="0.2">
      <c r="B133" s="210" t="s">
        <v>13</v>
      </c>
      <c r="C133" s="210" t="s">
        <v>14</v>
      </c>
      <c r="D133" s="211" t="s">
        <v>15</v>
      </c>
      <c r="E133" s="211" t="s">
        <v>17</v>
      </c>
      <c r="F133" s="214" t="s">
        <v>12</v>
      </c>
      <c r="G133" s="213" t="s">
        <v>16</v>
      </c>
      <c r="H133" s="214" t="s">
        <v>18</v>
      </c>
      <c r="I133" s="211" t="s">
        <v>202</v>
      </c>
      <c r="J133" s="211" t="s">
        <v>203</v>
      </c>
      <c r="K133" s="211" t="s">
        <v>204</v>
      </c>
      <c r="L133" s="211" t="s">
        <v>205</v>
      </c>
      <c r="M133" s="211" t="s">
        <v>170</v>
      </c>
      <c r="N133" s="214" t="s">
        <v>19</v>
      </c>
      <c r="O133" s="214" t="s">
        <v>21</v>
      </c>
      <c r="Q133" s="120" t="s">
        <v>52</v>
      </c>
      <c r="R133" s="115" t="s">
        <v>93</v>
      </c>
    </row>
    <row r="134" spans="2:18" ht="12" customHeight="1" x14ac:dyDescent="0.2">
      <c r="B134" s="564" t="s">
        <v>1</v>
      </c>
      <c r="C134" s="297" t="str">
        <f>'Memoria Aporte FIA al Ejecutor'!C7</f>
        <v>Coordinador Principal: indicar nombre aquí</v>
      </c>
      <c r="D134" s="306"/>
      <c r="E134" s="245"/>
      <c r="F134" s="307"/>
      <c r="G134" s="307"/>
      <c r="H134" s="25">
        <f t="shared" ref="H134:H195" si="5">F134*G134</f>
        <v>0</v>
      </c>
      <c r="I134" s="243"/>
      <c r="J134" s="243"/>
      <c r="K134" s="243"/>
      <c r="L134" s="243"/>
      <c r="M134" s="229">
        <f t="shared" si="4"/>
        <v>0</v>
      </c>
      <c r="N134" s="25">
        <f>H134</f>
        <v>0</v>
      </c>
      <c r="O134" s="40"/>
      <c r="Q134" s="121"/>
      <c r="R134" s="175"/>
    </row>
    <row r="135" spans="2:18" ht="12" customHeight="1" x14ac:dyDescent="0.2">
      <c r="B135" s="565"/>
      <c r="C135" s="297" t="str">
        <f>'Memoria Aporte FIA al Ejecutor'!C8</f>
        <v>Coordinador Alterno: indicar nombre aquí</v>
      </c>
      <c r="D135" s="306"/>
      <c r="E135" s="245"/>
      <c r="F135" s="307"/>
      <c r="G135" s="307"/>
      <c r="H135" s="25">
        <f t="shared" si="5"/>
        <v>0</v>
      </c>
      <c r="I135" s="243"/>
      <c r="J135" s="243"/>
      <c r="K135" s="243"/>
      <c r="L135" s="243"/>
      <c r="M135" s="229">
        <f t="shared" si="4"/>
        <v>0</v>
      </c>
      <c r="N135" s="25">
        <f t="shared" ref="N135:N156" si="6">H135</f>
        <v>0</v>
      </c>
      <c r="O135" s="40"/>
      <c r="Q135" s="121"/>
      <c r="R135" s="175"/>
    </row>
    <row r="136" spans="2:18" ht="12" customHeight="1" x14ac:dyDescent="0.2">
      <c r="B136" s="565"/>
      <c r="C136" s="297" t="str">
        <f>'Memoria Aporte FIA al Ejecutor'!C9</f>
        <v>Equipo Técnico 1: indicar nombre aquí</v>
      </c>
      <c r="D136" s="306"/>
      <c r="E136" s="245"/>
      <c r="F136" s="307"/>
      <c r="G136" s="307"/>
      <c r="H136" s="25">
        <f t="shared" si="5"/>
        <v>0</v>
      </c>
      <c r="I136" s="243"/>
      <c r="J136" s="243"/>
      <c r="K136" s="243"/>
      <c r="L136" s="243"/>
      <c r="M136" s="229">
        <f t="shared" si="4"/>
        <v>0</v>
      </c>
      <c r="N136" s="25">
        <f t="shared" si="6"/>
        <v>0</v>
      </c>
      <c r="O136" s="40"/>
      <c r="Q136" s="173"/>
      <c r="R136" s="175"/>
    </row>
    <row r="137" spans="2:18" ht="12" customHeight="1" x14ac:dyDescent="0.2">
      <c r="B137" s="565"/>
      <c r="C137" s="297" t="str">
        <f>'Memoria Aporte FIA al Ejecutor'!C10</f>
        <v>Equipo Técnico 2: indicar nombre aquí</v>
      </c>
      <c r="D137" s="306"/>
      <c r="E137" s="245"/>
      <c r="F137" s="307"/>
      <c r="G137" s="307"/>
      <c r="H137" s="25">
        <f t="shared" si="5"/>
        <v>0</v>
      </c>
      <c r="I137" s="243"/>
      <c r="J137" s="243"/>
      <c r="K137" s="243"/>
      <c r="L137" s="243"/>
      <c r="M137" s="229">
        <f t="shared" si="4"/>
        <v>0</v>
      </c>
      <c r="N137" s="25">
        <f t="shared" si="6"/>
        <v>0</v>
      </c>
      <c r="O137" s="40"/>
      <c r="Q137" s="121"/>
      <c r="R137" s="175"/>
    </row>
    <row r="138" spans="2:18" ht="12" customHeight="1" x14ac:dyDescent="0.2">
      <c r="B138" s="565"/>
      <c r="C138" s="297" t="str">
        <f>'Memoria Aporte FIA al Ejecutor'!C11</f>
        <v>Equipo Técnico 3: indicar nombre aquí</v>
      </c>
      <c r="D138" s="306"/>
      <c r="E138" s="245"/>
      <c r="F138" s="307"/>
      <c r="G138" s="307"/>
      <c r="H138" s="25">
        <f t="shared" si="5"/>
        <v>0</v>
      </c>
      <c r="I138" s="243"/>
      <c r="J138" s="243"/>
      <c r="K138" s="243"/>
      <c r="L138" s="243"/>
      <c r="M138" s="229">
        <f t="shared" ref="M138:M201" si="7">+SUM(I138:L138)</f>
        <v>0</v>
      </c>
      <c r="N138" s="25">
        <f t="shared" si="6"/>
        <v>0</v>
      </c>
      <c r="O138" s="40"/>
      <c r="Q138" s="121"/>
      <c r="R138" s="175"/>
    </row>
    <row r="139" spans="2:18" ht="12" customHeight="1" x14ac:dyDescent="0.2">
      <c r="B139" s="565"/>
      <c r="C139" s="297" t="str">
        <f>'Memoria Aporte FIA al Ejecutor'!C12</f>
        <v>Equipo Técnico 4: indicar nombre aquí</v>
      </c>
      <c r="D139" s="306"/>
      <c r="E139" s="245"/>
      <c r="F139" s="307"/>
      <c r="G139" s="307"/>
      <c r="H139" s="25">
        <f t="shared" si="5"/>
        <v>0</v>
      </c>
      <c r="I139" s="243"/>
      <c r="J139" s="243"/>
      <c r="K139" s="243"/>
      <c r="L139" s="243"/>
      <c r="M139" s="229">
        <f t="shared" si="7"/>
        <v>0</v>
      </c>
      <c r="N139" s="25">
        <f t="shared" si="6"/>
        <v>0</v>
      </c>
      <c r="O139" s="40"/>
      <c r="Q139" s="121"/>
      <c r="R139" s="175"/>
    </row>
    <row r="140" spans="2:18" ht="12" customHeight="1" x14ac:dyDescent="0.2">
      <c r="B140" s="565"/>
      <c r="C140" s="297" t="str">
        <f>'Memoria Aporte FIA al Ejecutor'!C13</f>
        <v>Equipo Técnico 5: indicar nombre aquí</v>
      </c>
      <c r="D140" s="306"/>
      <c r="E140" s="245"/>
      <c r="F140" s="307"/>
      <c r="G140" s="307"/>
      <c r="H140" s="25">
        <f t="shared" si="5"/>
        <v>0</v>
      </c>
      <c r="I140" s="243"/>
      <c r="J140" s="243"/>
      <c r="K140" s="243"/>
      <c r="L140" s="243"/>
      <c r="M140" s="229">
        <f t="shared" si="7"/>
        <v>0</v>
      </c>
      <c r="N140" s="25">
        <f t="shared" si="6"/>
        <v>0</v>
      </c>
      <c r="O140" s="40"/>
      <c r="Q140" s="121"/>
      <c r="R140" s="175"/>
    </row>
    <row r="141" spans="2:18" ht="12" customHeight="1" x14ac:dyDescent="0.2">
      <c r="B141" s="565"/>
      <c r="C141" s="297" t="str">
        <f>'Memoria Aporte FIA al Ejecutor'!C14</f>
        <v>Equipo Técnico 6: indicar nombre aquí</v>
      </c>
      <c r="D141" s="306"/>
      <c r="E141" s="245"/>
      <c r="F141" s="307"/>
      <c r="G141" s="307"/>
      <c r="H141" s="25">
        <f t="shared" si="5"/>
        <v>0</v>
      </c>
      <c r="I141" s="243"/>
      <c r="J141" s="243"/>
      <c r="K141" s="243"/>
      <c r="L141" s="243"/>
      <c r="M141" s="229">
        <f t="shared" si="7"/>
        <v>0</v>
      </c>
      <c r="N141" s="25">
        <f t="shared" si="6"/>
        <v>0</v>
      </c>
      <c r="O141" s="40"/>
      <c r="Q141" s="121"/>
      <c r="R141" s="175"/>
    </row>
    <row r="142" spans="2:18" ht="12" customHeight="1" x14ac:dyDescent="0.2">
      <c r="B142" s="565"/>
      <c r="C142" s="297" t="str">
        <f>'Memoria Aporte FIA al Ejecutor'!C15</f>
        <v>Equipo Técnico 7: indicar nombre aquí</v>
      </c>
      <c r="D142" s="306"/>
      <c r="E142" s="245"/>
      <c r="F142" s="307"/>
      <c r="G142" s="307"/>
      <c r="H142" s="25">
        <f t="shared" si="5"/>
        <v>0</v>
      </c>
      <c r="I142" s="243"/>
      <c r="J142" s="243"/>
      <c r="K142" s="243"/>
      <c r="L142" s="243"/>
      <c r="M142" s="229">
        <f t="shared" si="7"/>
        <v>0</v>
      </c>
      <c r="N142" s="25">
        <f t="shared" si="6"/>
        <v>0</v>
      </c>
      <c r="O142" s="40"/>
      <c r="Q142" s="121"/>
      <c r="R142" s="175"/>
    </row>
    <row r="143" spans="2:18" ht="12" customHeight="1" x14ac:dyDescent="0.2">
      <c r="B143" s="565"/>
      <c r="C143" s="297" t="str">
        <f>'Memoria Aporte FIA al Ejecutor'!C16</f>
        <v>Equipo Técnico 8: indicar nombre aquí</v>
      </c>
      <c r="D143" s="306"/>
      <c r="E143" s="245"/>
      <c r="F143" s="307"/>
      <c r="G143" s="307"/>
      <c r="H143" s="25">
        <f t="shared" si="5"/>
        <v>0</v>
      </c>
      <c r="I143" s="243"/>
      <c r="J143" s="243"/>
      <c r="K143" s="243"/>
      <c r="L143" s="243"/>
      <c r="M143" s="229">
        <f t="shared" si="7"/>
        <v>0</v>
      </c>
      <c r="N143" s="25">
        <f t="shared" si="6"/>
        <v>0</v>
      </c>
      <c r="O143" s="40"/>
      <c r="Q143" s="121"/>
      <c r="R143" s="175"/>
    </row>
    <row r="144" spans="2:18" ht="12" customHeight="1" x14ac:dyDescent="0.2">
      <c r="B144" s="565"/>
      <c r="C144" s="297" t="str">
        <f>'Memoria Aporte FIA al Ejecutor'!C17</f>
        <v>Equipo Técnico 9: indicar nombre aquí</v>
      </c>
      <c r="D144" s="306"/>
      <c r="E144" s="245"/>
      <c r="F144" s="307"/>
      <c r="G144" s="307"/>
      <c r="H144" s="25">
        <f t="shared" si="5"/>
        <v>0</v>
      </c>
      <c r="I144" s="243"/>
      <c r="J144" s="243"/>
      <c r="K144" s="243"/>
      <c r="L144" s="243"/>
      <c r="M144" s="229">
        <f t="shared" si="7"/>
        <v>0</v>
      </c>
      <c r="N144" s="25">
        <f t="shared" si="6"/>
        <v>0</v>
      </c>
      <c r="O144" s="40"/>
      <c r="Q144" s="121"/>
      <c r="R144" s="175"/>
    </row>
    <row r="145" spans="2:18" ht="12" customHeight="1" x14ac:dyDescent="0.2">
      <c r="B145" s="565"/>
      <c r="C145" s="297" t="str">
        <f>'Memoria Aporte FIA al Ejecutor'!C18</f>
        <v>Equipo Técnico 10: indicar nombre aquí</v>
      </c>
      <c r="D145" s="306"/>
      <c r="E145" s="245"/>
      <c r="F145" s="307"/>
      <c r="G145" s="307"/>
      <c r="H145" s="25">
        <f t="shared" si="5"/>
        <v>0</v>
      </c>
      <c r="I145" s="243"/>
      <c r="J145" s="243"/>
      <c r="K145" s="243"/>
      <c r="L145" s="243"/>
      <c r="M145" s="229">
        <f t="shared" si="7"/>
        <v>0</v>
      </c>
      <c r="N145" s="25">
        <f t="shared" si="6"/>
        <v>0</v>
      </c>
      <c r="O145" s="40"/>
      <c r="Q145" s="121"/>
      <c r="R145" s="175"/>
    </row>
    <row r="146" spans="2:18" ht="12" customHeight="1" x14ac:dyDescent="0.2">
      <c r="B146" s="565"/>
      <c r="C146" s="297" t="str">
        <f>'Memoria Aporte FIA al Ejecutor'!C19</f>
        <v>Equipo Técnico 11: indicar nombre aquí</v>
      </c>
      <c r="D146" s="306"/>
      <c r="E146" s="245"/>
      <c r="F146" s="307"/>
      <c r="G146" s="307"/>
      <c r="H146" s="25">
        <f t="shared" si="5"/>
        <v>0</v>
      </c>
      <c r="I146" s="243"/>
      <c r="J146" s="243"/>
      <c r="K146" s="243"/>
      <c r="L146" s="243"/>
      <c r="M146" s="229">
        <f t="shared" si="7"/>
        <v>0</v>
      </c>
      <c r="N146" s="25">
        <f t="shared" si="6"/>
        <v>0</v>
      </c>
      <c r="O146" s="40"/>
      <c r="Q146" s="121"/>
      <c r="R146" s="175"/>
    </row>
    <row r="147" spans="2:18" ht="12" customHeight="1" x14ac:dyDescent="0.2">
      <c r="B147" s="565"/>
      <c r="C147" s="297" t="str">
        <f>'Memoria Aporte FIA al Ejecutor'!C20</f>
        <v>Equipo Técnico 12: indicar nombre aquí</v>
      </c>
      <c r="D147" s="306"/>
      <c r="E147" s="245"/>
      <c r="F147" s="307"/>
      <c r="G147" s="307"/>
      <c r="H147" s="25">
        <f t="shared" si="5"/>
        <v>0</v>
      </c>
      <c r="I147" s="243"/>
      <c r="J147" s="243"/>
      <c r="K147" s="243"/>
      <c r="L147" s="243"/>
      <c r="M147" s="229">
        <f t="shared" si="7"/>
        <v>0</v>
      </c>
      <c r="N147" s="25">
        <f t="shared" si="6"/>
        <v>0</v>
      </c>
      <c r="O147" s="40"/>
      <c r="Q147" s="121"/>
      <c r="R147" s="175"/>
    </row>
    <row r="148" spans="2:18" ht="12" customHeight="1" x14ac:dyDescent="0.2">
      <c r="B148" s="565"/>
      <c r="C148" s="297" t="str">
        <f>'Memoria Aporte FIA al Ejecutor'!C21</f>
        <v>Equipo Técnico 13: indicar nombre aquí</v>
      </c>
      <c r="D148" s="306"/>
      <c r="E148" s="245"/>
      <c r="F148" s="307"/>
      <c r="G148" s="307"/>
      <c r="H148" s="25">
        <f t="shared" si="5"/>
        <v>0</v>
      </c>
      <c r="I148" s="243"/>
      <c r="J148" s="243"/>
      <c r="K148" s="243"/>
      <c r="L148" s="243"/>
      <c r="M148" s="229">
        <f t="shared" si="7"/>
        <v>0</v>
      </c>
      <c r="N148" s="25">
        <f t="shared" si="6"/>
        <v>0</v>
      </c>
      <c r="O148" s="40"/>
      <c r="Q148" s="121"/>
      <c r="R148" s="175"/>
    </row>
    <row r="149" spans="2:18" ht="12" customHeight="1" x14ac:dyDescent="0.2">
      <c r="B149" s="565"/>
      <c r="C149" s="297" t="str">
        <f>'Memoria Aporte FIA al Ejecutor'!C22</f>
        <v>Equipo Técnico 14: indicar nombre aquí</v>
      </c>
      <c r="D149" s="306"/>
      <c r="E149" s="245"/>
      <c r="F149" s="307"/>
      <c r="G149" s="307"/>
      <c r="H149" s="25">
        <f t="shared" si="5"/>
        <v>0</v>
      </c>
      <c r="I149" s="243"/>
      <c r="J149" s="243"/>
      <c r="K149" s="243"/>
      <c r="L149" s="243"/>
      <c r="M149" s="229">
        <f t="shared" si="7"/>
        <v>0</v>
      </c>
      <c r="N149" s="25">
        <f t="shared" si="6"/>
        <v>0</v>
      </c>
      <c r="O149" s="40"/>
      <c r="Q149" s="121"/>
      <c r="R149" s="175"/>
    </row>
    <row r="150" spans="2:18" ht="12" customHeight="1" x14ac:dyDescent="0.2">
      <c r="B150" s="565"/>
      <c r="C150" s="297" t="str">
        <f>'Memoria Aporte FIA al Ejecutor'!C23</f>
        <v>Equipo Técnico 15: indicar nombre aquí</v>
      </c>
      <c r="D150" s="306"/>
      <c r="E150" s="245"/>
      <c r="F150" s="307"/>
      <c r="G150" s="307"/>
      <c r="H150" s="25">
        <f t="shared" si="5"/>
        <v>0</v>
      </c>
      <c r="I150" s="243"/>
      <c r="J150" s="243"/>
      <c r="K150" s="243"/>
      <c r="L150" s="243"/>
      <c r="M150" s="229">
        <f t="shared" si="7"/>
        <v>0</v>
      </c>
      <c r="N150" s="25">
        <f t="shared" si="6"/>
        <v>0</v>
      </c>
      <c r="O150" s="40"/>
      <c r="Q150" s="121"/>
      <c r="R150" s="175"/>
    </row>
    <row r="151" spans="2:18" ht="12" customHeight="1" x14ac:dyDescent="0.2">
      <c r="B151" s="565"/>
      <c r="C151" s="297" t="str">
        <f>'Memoria Aporte FIA al Ejecutor'!C24</f>
        <v>Equipo Técnico 16: indicar nombre aquí</v>
      </c>
      <c r="D151" s="306"/>
      <c r="E151" s="245"/>
      <c r="F151" s="307"/>
      <c r="G151" s="307"/>
      <c r="H151" s="25">
        <f t="shared" si="5"/>
        <v>0</v>
      </c>
      <c r="I151" s="243"/>
      <c r="J151" s="243"/>
      <c r="K151" s="243"/>
      <c r="L151" s="243"/>
      <c r="M151" s="229">
        <f t="shared" si="7"/>
        <v>0</v>
      </c>
      <c r="N151" s="25">
        <f t="shared" si="6"/>
        <v>0</v>
      </c>
      <c r="O151" s="40"/>
      <c r="Q151" s="121"/>
      <c r="R151" s="175"/>
    </row>
    <row r="152" spans="2:18" ht="12" customHeight="1" x14ac:dyDescent="0.2">
      <c r="B152" s="565"/>
      <c r="C152" s="297" t="str">
        <f>'Memoria Aporte FIA al Ejecutor'!C25</f>
        <v>Equipo Técnico 17: indicar nombre aquí</v>
      </c>
      <c r="D152" s="306"/>
      <c r="E152" s="245"/>
      <c r="F152" s="307"/>
      <c r="G152" s="307"/>
      <c r="H152" s="25">
        <f t="shared" si="5"/>
        <v>0</v>
      </c>
      <c r="I152" s="243"/>
      <c r="J152" s="243"/>
      <c r="K152" s="243"/>
      <c r="L152" s="243"/>
      <c r="M152" s="229">
        <f t="shared" si="7"/>
        <v>0</v>
      </c>
      <c r="N152" s="25">
        <f t="shared" si="6"/>
        <v>0</v>
      </c>
      <c r="O152" s="40"/>
      <c r="Q152" s="121"/>
      <c r="R152" s="175"/>
    </row>
    <row r="153" spans="2:18" ht="12" customHeight="1" x14ac:dyDescent="0.2">
      <c r="B153" s="565"/>
      <c r="C153" s="297" t="str">
        <f>'Memoria Aporte FIA al Ejecutor'!C26</f>
        <v>Equipo Técnico 18: indicar nombre aquí</v>
      </c>
      <c r="D153" s="306"/>
      <c r="E153" s="245"/>
      <c r="F153" s="307"/>
      <c r="G153" s="307"/>
      <c r="H153" s="25">
        <f t="shared" si="5"/>
        <v>0</v>
      </c>
      <c r="I153" s="243"/>
      <c r="J153" s="243"/>
      <c r="K153" s="243"/>
      <c r="L153" s="243"/>
      <c r="M153" s="229">
        <f t="shared" si="7"/>
        <v>0</v>
      </c>
      <c r="N153" s="25">
        <f t="shared" si="6"/>
        <v>0</v>
      </c>
      <c r="O153" s="40"/>
      <c r="Q153" s="121"/>
      <c r="R153" s="175"/>
    </row>
    <row r="154" spans="2:18" ht="12" customHeight="1" x14ac:dyDescent="0.2">
      <c r="B154" s="565"/>
      <c r="C154" s="297" t="str">
        <f>'Memoria Aporte FIA al Ejecutor'!C27</f>
        <v>Equipo Técnico 19: indicar nombre aquí</v>
      </c>
      <c r="D154" s="306"/>
      <c r="E154" s="245"/>
      <c r="F154" s="307"/>
      <c r="G154" s="307"/>
      <c r="H154" s="25">
        <f t="shared" si="5"/>
        <v>0</v>
      </c>
      <c r="I154" s="243"/>
      <c r="J154" s="243"/>
      <c r="K154" s="243"/>
      <c r="L154" s="243"/>
      <c r="M154" s="229">
        <f t="shared" si="7"/>
        <v>0</v>
      </c>
      <c r="N154" s="25">
        <f t="shared" si="6"/>
        <v>0</v>
      </c>
      <c r="O154" s="40"/>
      <c r="Q154" s="121"/>
      <c r="R154" s="175"/>
    </row>
    <row r="155" spans="2:18" ht="12" customHeight="1" x14ac:dyDescent="0.2">
      <c r="B155" s="565"/>
      <c r="C155" s="297" t="str">
        <f>'Memoria Aporte FIA al Ejecutor'!C28</f>
        <v>Equipo Técnico 20: indicar nombre aquí</v>
      </c>
      <c r="D155" s="306"/>
      <c r="E155" s="245"/>
      <c r="F155" s="307"/>
      <c r="G155" s="307"/>
      <c r="H155" s="25">
        <f t="shared" si="5"/>
        <v>0</v>
      </c>
      <c r="I155" s="243"/>
      <c r="J155" s="243"/>
      <c r="K155" s="243"/>
      <c r="L155" s="243"/>
      <c r="M155" s="229">
        <f t="shared" si="7"/>
        <v>0</v>
      </c>
      <c r="N155" s="25">
        <f t="shared" si="6"/>
        <v>0</v>
      </c>
      <c r="O155" s="40"/>
      <c r="Q155" s="121"/>
      <c r="R155" s="175"/>
    </row>
    <row r="156" spans="2:18" ht="12" customHeight="1" x14ac:dyDescent="0.2">
      <c r="B156" s="565"/>
      <c r="C156" s="274" t="s">
        <v>114</v>
      </c>
      <c r="D156" s="306"/>
      <c r="E156" s="245"/>
      <c r="F156" s="307"/>
      <c r="G156" s="307"/>
      <c r="H156" s="25">
        <f>F156*G156</f>
        <v>0</v>
      </c>
      <c r="I156" s="243"/>
      <c r="J156" s="243"/>
      <c r="K156" s="243"/>
      <c r="L156" s="243"/>
      <c r="M156" s="229">
        <f t="shared" si="7"/>
        <v>0</v>
      </c>
      <c r="N156" s="25">
        <f t="shared" si="6"/>
        <v>0</v>
      </c>
      <c r="O156" s="40"/>
      <c r="P156" s="158"/>
      <c r="Q156" s="121"/>
      <c r="R156" s="175"/>
    </row>
    <row r="157" spans="2:18" x14ac:dyDescent="0.2">
      <c r="B157" s="565"/>
      <c r="C157" s="567" t="s">
        <v>3</v>
      </c>
      <c r="D157" s="308"/>
      <c r="E157" s="309"/>
      <c r="F157" s="310"/>
      <c r="G157" s="310"/>
      <c r="H157" s="174">
        <f t="shared" si="5"/>
        <v>0</v>
      </c>
      <c r="I157" s="243"/>
      <c r="J157" s="243"/>
      <c r="K157" s="243"/>
      <c r="L157" s="243"/>
      <c r="M157" s="229">
        <f t="shared" si="7"/>
        <v>0</v>
      </c>
      <c r="N157" s="37"/>
      <c r="O157" s="40"/>
      <c r="Q157" s="121"/>
      <c r="R157" s="175"/>
    </row>
    <row r="158" spans="2:18" x14ac:dyDescent="0.2">
      <c r="B158" s="565"/>
      <c r="C158" s="568"/>
      <c r="D158" s="304"/>
      <c r="E158" s="309"/>
      <c r="F158" s="305"/>
      <c r="G158" s="305"/>
      <c r="H158" s="174">
        <f t="shared" si="5"/>
        <v>0</v>
      </c>
      <c r="I158" s="243"/>
      <c r="J158" s="243"/>
      <c r="K158" s="243"/>
      <c r="L158" s="243"/>
      <c r="M158" s="229">
        <f t="shared" si="7"/>
        <v>0</v>
      </c>
      <c r="N158" s="37"/>
      <c r="O158" s="40"/>
      <c r="Q158" s="121"/>
      <c r="R158" s="175"/>
    </row>
    <row r="159" spans="2:18" x14ac:dyDescent="0.2">
      <c r="B159" s="565"/>
      <c r="C159" s="568"/>
      <c r="D159" s="304"/>
      <c r="E159" s="309"/>
      <c r="F159" s="305"/>
      <c r="G159" s="305"/>
      <c r="H159" s="174">
        <f t="shared" si="5"/>
        <v>0</v>
      </c>
      <c r="I159" s="243"/>
      <c r="J159" s="243"/>
      <c r="K159" s="243"/>
      <c r="L159" s="243"/>
      <c r="M159" s="229">
        <f t="shared" si="7"/>
        <v>0</v>
      </c>
      <c r="N159" s="37"/>
      <c r="O159" s="40"/>
      <c r="Q159" s="121"/>
      <c r="R159" s="175"/>
    </row>
    <row r="160" spans="2:18" x14ac:dyDescent="0.2">
      <c r="B160" s="565"/>
      <c r="C160" s="568"/>
      <c r="D160" s="304"/>
      <c r="E160" s="309"/>
      <c r="F160" s="305"/>
      <c r="G160" s="305"/>
      <c r="H160" s="174">
        <f t="shared" si="5"/>
        <v>0</v>
      </c>
      <c r="I160" s="243"/>
      <c r="J160" s="243"/>
      <c r="K160" s="243"/>
      <c r="L160" s="243"/>
      <c r="M160" s="229">
        <f t="shared" si="7"/>
        <v>0</v>
      </c>
      <c r="N160" s="37"/>
      <c r="O160" s="40"/>
      <c r="Q160" s="121"/>
      <c r="R160" s="175"/>
    </row>
    <row r="161" spans="2:18" x14ac:dyDescent="0.2">
      <c r="B161" s="565"/>
      <c r="C161" s="569"/>
      <c r="D161" s="306"/>
      <c r="E161" s="245"/>
      <c r="F161" s="307"/>
      <c r="G161" s="307"/>
      <c r="H161" s="25">
        <f t="shared" si="5"/>
        <v>0</v>
      </c>
      <c r="I161" s="243"/>
      <c r="J161" s="243"/>
      <c r="K161" s="243"/>
      <c r="L161" s="243"/>
      <c r="M161" s="229">
        <f t="shared" si="7"/>
        <v>0</v>
      </c>
      <c r="N161" s="25">
        <f>SUM(H157:H161)</f>
        <v>0</v>
      </c>
      <c r="O161" s="40"/>
      <c r="Q161" s="121"/>
      <c r="R161" s="175"/>
    </row>
    <row r="162" spans="2:18" x14ac:dyDescent="0.2">
      <c r="B162" s="565"/>
      <c r="C162" s="567" t="s">
        <v>2</v>
      </c>
      <c r="D162" s="306"/>
      <c r="E162" s="245"/>
      <c r="F162" s="307"/>
      <c r="G162" s="307"/>
      <c r="H162" s="25">
        <f t="shared" si="5"/>
        <v>0</v>
      </c>
      <c r="I162" s="243"/>
      <c r="J162" s="243"/>
      <c r="K162" s="243"/>
      <c r="L162" s="243"/>
      <c r="M162" s="229">
        <f t="shared" si="7"/>
        <v>0</v>
      </c>
      <c r="N162" s="37"/>
      <c r="O162" s="40"/>
      <c r="Q162" s="121"/>
      <c r="R162" s="175"/>
    </row>
    <row r="163" spans="2:18" x14ac:dyDescent="0.2">
      <c r="B163" s="565"/>
      <c r="C163" s="568"/>
      <c r="D163" s="306"/>
      <c r="E163" s="245"/>
      <c r="F163" s="307"/>
      <c r="G163" s="307"/>
      <c r="H163" s="25">
        <f t="shared" si="5"/>
        <v>0</v>
      </c>
      <c r="I163" s="243"/>
      <c r="J163" s="243"/>
      <c r="K163" s="243"/>
      <c r="L163" s="243"/>
      <c r="M163" s="229">
        <f t="shared" si="7"/>
        <v>0</v>
      </c>
      <c r="N163" s="37"/>
      <c r="O163" s="40"/>
      <c r="Q163" s="121"/>
      <c r="R163" s="175"/>
    </row>
    <row r="164" spans="2:18" x14ac:dyDescent="0.2">
      <c r="B164" s="565"/>
      <c r="C164" s="568"/>
      <c r="D164" s="306"/>
      <c r="E164" s="245"/>
      <c r="F164" s="307"/>
      <c r="G164" s="307"/>
      <c r="H164" s="25">
        <f t="shared" si="5"/>
        <v>0</v>
      </c>
      <c r="I164" s="243"/>
      <c r="J164" s="243"/>
      <c r="K164" s="243"/>
      <c r="L164" s="243"/>
      <c r="M164" s="229">
        <f t="shared" si="7"/>
        <v>0</v>
      </c>
      <c r="N164" s="37"/>
      <c r="O164" s="40"/>
      <c r="Q164" s="121"/>
      <c r="R164" s="175"/>
    </row>
    <row r="165" spans="2:18" ht="13.5" thickBot="1" x14ac:dyDescent="0.25">
      <c r="B165" s="565"/>
      <c r="C165" s="568"/>
      <c r="D165" s="306"/>
      <c r="E165" s="245"/>
      <c r="F165" s="307"/>
      <c r="G165" s="307"/>
      <c r="H165" s="25">
        <f t="shared" si="5"/>
        <v>0</v>
      </c>
      <c r="I165" s="243"/>
      <c r="J165" s="243"/>
      <c r="K165" s="243"/>
      <c r="L165" s="243"/>
      <c r="M165" s="229">
        <f t="shared" si="7"/>
        <v>0</v>
      </c>
      <c r="N165" s="37"/>
      <c r="O165" s="40"/>
      <c r="Q165" s="121"/>
      <c r="R165" s="175"/>
    </row>
    <row r="166" spans="2:18" ht="13.5" thickBot="1" x14ac:dyDescent="0.25">
      <c r="B166" s="566"/>
      <c r="C166" s="570"/>
      <c r="D166" s="311"/>
      <c r="E166" s="312"/>
      <c r="F166" s="313"/>
      <c r="G166" s="313"/>
      <c r="H166" s="26">
        <f t="shared" si="5"/>
        <v>0</v>
      </c>
      <c r="I166" s="446"/>
      <c r="J166" s="446"/>
      <c r="K166" s="446"/>
      <c r="L166" s="446"/>
      <c r="M166" s="283">
        <f t="shared" si="7"/>
        <v>0</v>
      </c>
      <c r="N166" s="46">
        <f>SUM(H162:H166)</f>
        <v>0</v>
      </c>
      <c r="O166" s="45">
        <f>SUM(N134:N156)+N161+N166</f>
        <v>0</v>
      </c>
      <c r="Q166" s="121"/>
      <c r="R166" s="175"/>
    </row>
    <row r="167" spans="2:18" x14ac:dyDescent="0.2">
      <c r="B167" s="547" t="s">
        <v>5</v>
      </c>
      <c r="C167" s="548"/>
      <c r="D167" s="316"/>
      <c r="E167" s="317"/>
      <c r="F167" s="318"/>
      <c r="G167" s="318"/>
      <c r="H167" s="33">
        <f t="shared" si="5"/>
        <v>0</v>
      </c>
      <c r="I167" s="243"/>
      <c r="J167" s="243"/>
      <c r="K167" s="243"/>
      <c r="L167" s="243"/>
      <c r="M167" s="284">
        <f t="shared" si="7"/>
        <v>0</v>
      </c>
      <c r="N167" s="37"/>
      <c r="O167" s="40"/>
      <c r="Q167" s="121"/>
      <c r="R167" s="175"/>
    </row>
    <row r="168" spans="2:18" x14ac:dyDescent="0.2">
      <c r="B168" s="549"/>
      <c r="C168" s="550"/>
      <c r="D168" s="306"/>
      <c r="E168" s="245"/>
      <c r="F168" s="307"/>
      <c r="G168" s="307"/>
      <c r="H168" s="25">
        <f t="shared" si="5"/>
        <v>0</v>
      </c>
      <c r="I168" s="243"/>
      <c r="J168" s="243"/>
      <c r="K168" s="243"/>
      <c r="L168" s="243"/>
      <c r="M168" s="229">
        <f t="shared" si="7"/>
        <v>0</v>
      </c>
      <c r="N168" s="37"/>
      <c r="O168" s="40"/>
      <c r="Q168" s="121"/>
      <c r="R168" s="175"/>
    </row>
    <row r="169" spans="2:18" x14ac:dyDescent="0.2">
      <c r="B169" s="549"/>
      <c r="C169" s="550"/>
      <c r="D169" s="306"/>
      <c r="E169" s="245"/>
      <c r="F169" s="307"/>
      <c r="G169" s="307"/>
      <c r="H169" s="25">
        <f t="shared" si="5"/>
        <v>0</v>
      </c>
      <c r="I169" s="243"/>
      <c r="J169" s="243"/>
      <c r="K169" s="243"/>
      <c r="L169" s="243"/>
      <c r="M169" s="229">
        <f t="shared" si="7"/>
        <v>0</v>
      </c>
      <c r="N169" s="37"/>
      <c r="O169" s="40"/>
      <c r="Q169" s="121"/>
      <c r="R169" s="175"/>
    </row>
    <row r="170" spans="2:18" x14ac:dyDescent="0.2">
      <c r="B170" s="549"/>
      <c r="C170" s="550"/>
      <c r="D170" s="306"/>
      <c r="E170" s="245"/>
      <c r="F170" s="307"/>
      <c r="G170" s="307"/>
      <c r="H170" s="25">
        <f t="shared" si="5"/>
        <v>0</v>
      </c>
      <c r="I170" s="243"/>
      <c r="J170" s="243"/>
      <c r="K170" s="243"/>
      <c r="L170" s="243"/>
      <c r="M170" s="229">
        <f t="shared" si="7"/>
        <v>0</v>
      </c>
      <c r="N170" s="37"/>
      <c r="O170" s="40"/>
      <c r="Q170" s="121"/>
      <c r="R170" s="175"/>
    </row>
    <row r="171" spans="2:18" x14ac:dyDescent="0.2">
      <c r="B171" s="549"/>
      <c r="C171" s="550"/>
      <c r="D171" s="306"/>
      <c r="E171" s="245"/>
      <c r="F171" s="307"/>
      <c r="G171" s="307"/>
      <c r="H171" s="25">
        <f t="shared" si="5"/>
        <v>0</v>
      </c>
      <c r="I171" s="243"/>
      <c r="J171" s="243"/>
      <c r="K171" s="243"/>
      <c r="L171" s="243"/>
      <c r="M171" s="229">
        <f t="shared" si="7"/>
        <v>0</v>
      </c>
      <c r="N171" s="37"/>
      <c r="O171" s="40"/>
      <c r="Q171" s="121"/>
      <c r="R171" s="175"/>
    </row>
    <row r="172" spans="2:18" x14ac:dyDescent="0.2">
      <c r="B172" s="549"/>
      <c r="C172" s="550"/>
      <c r="D172" s="306"/>
      <c r="E172" s="245"/>
      <c r="F172" s="307"/>
      <c r="G172" s="307"/>
      <c r="H172" s="25">
        <f t="shared" si="5"/>
        <v>0</v>
      </c>
      <c r="I172" s="243"/>
      <c r="J172" s="243"/>
      <c r="K172" s="243"/>
      <c r="L172" s="243"/>
      <c r="M172" s="229">
        <f t="shared" si="7"/>
        <v>0</v>
      </c>
      <c r="N172" s="37"/>
      <c r="O172" s="40"/>
      <c r="Q172" s="121"/>
      <c r="R172" s="175"/>
    </row>
    <row r="173" spans="2:18" x14ac:dyDescent="0.2">
      <c r="B173" s="549"/>
      <c r="C173" s="550"/>
      <c r="D173" s="306"/>
      <c r="E173" s="245"/>
      <c r="F173" s="307"/>
      <c r="G173" s="307"/>
      <c r="H173" s="25">
        <f t="shared" si="5"/>
        <v>0</v>
      </c>
      <c r="I173" s="243"/>
      <c r="J173" s="243"/>
      <c r="K173" s="243"/>
      <c r="L173" s="243"/>
      <c r="M173" s="229">
        <f t="shared" si="7"/>
        <v>0</v>
      </c>
      <c r="N173" s="37"/>
      <c r="O173" s="40"/>
      <c r="Q173" s="121"/>
      <c r="R173" s="175"/>
    </row>
    <row r="174" spans="2:18" x14ac:dyDescent="0.2">
      <c r="B174" s="549"/>
      <c r="C174" s="550"/>
      <c r="D174" s="306"/>
      <c r="E174" s="245"/>
      <c r="F174" s="307"/>
      <c r="G174" s="307"/>
      <c r="H174" s="25">
        <f t="shared" si="5"/>
        <v>0</v>
      </c>
      <c r="I174" s="243"/>
      <c r="J174" s="243"/>
      <c r="K174" s="243"/>
      <c r="L174" s="243"/>
      <c r="M174" s="229">
        <f t="shared" si="7"/>
        <v>0</v>
      </c>
      <c r="N174" s="37"/>
      <c r="O174" s="40"/>
      <c r="Q174" s="121"/>
      <c r="R174" s="175"/>
    </row>
    <row r="175" spans="2:18" x14ac:dyDescent="0.2">
      <c r="B175" s="549"/>
      <c r="C175" s="550"/>
      <c r="D175" s="306"/>
      <c r="E175" s="245"/>
      <c r="F175" s="307"/>
      <c r="G175" s="307"/>
      <c r="H175" s="25">
        <f t="shared" si="5"/>
        <v>0</v>
      </c>
      <c r="I175" s="243"/>
      <c r="J175" s="243"/>
      <c r="K175" s="243"/>
      <c r="L175" s="243"/>
      <c r="M175" s="229">
        <f t="shared" si="7"/>
        <v>0</v>
      </c>
      <c r="N175" s="37"/>
      <c r="O175" s="40"/>
      <c r="Q175" s="121"/>
      <c r="R175" s="175"/>
    </row>
    <row r="176" spans="2:18" x14ac:dyDescent="0.2">
      <c r="B176" s="549"/>
      <c r="C176" s="550"/>
      <c r="D176" s="306"/>
      <c r="E176" s="245"/>
      <c r="F176" s="307"/>
      <c r="G176" s="307"/>
      <c r="H176" s="25">
        <f t="shared" si="5"/>
        <v>0</v>
      </c>
      <c r="I176" s="243"/>
      <c r="J176" s="243"/>
      <c r="K176" s="243"/>
      <c r="L176" s="243"/>
      <c r="M176" s="229">
        <f t="shared" si="7"/>
        <v>0</v>
      </c>
      <c r="N176" s="37"/>
      <c r="O176" s="40"/>
      <c r="Q176" s="121"/>
      <c r="R176" s="175"/>
    </row>
    <row r="177" spans="2:18" x14ac:dyDescent="0.2">
      <c r="B177" s="549"/>
      <c r="C177" s="550"/>
      <c r="D177" s="306"/>
      <c r="E177" s="245"/>
      <c r="F177" s="307"/>
      <c r="G177" s="307"/>
      <c r="H177" s="25">
        <f t="shared" si="5"/>
        <v>0</v>
      </c>
      <c r="I177" s="243"/>
      <c r="J177" s="243"/>
      <c r="K177" s="243"/>
      <c r="L177" s="243"/>
      <c r="M177" s="229">
        <f t="shared" si="7"/>
        <v>0</v>
      </c>
      <c r="N177" s="37"/>
      <c r="O177" s="40"/>
      <c r="Q177" s="121"/>
      <c r="R177" s="175"/>
    </row>
    <row r="178" spans="2:18" x14ac:dyDescent="0.2">
      <c r="B178" s="549"/>
      <c r="C178" s="550"/>
      <c r="D178" s="306"/>
      <c r="E178" s="245"/>
      <c r="F178" s="307"/>
      <c r="G178" s="307"/>
      <c r="H178" s="25">
        <f t="shared" si="5"/>
        <v>0</v>
      </c>
      <c r="I178" s="243"/>
      <c r="J178" s="243"/>
      <c r="K178" s="243"/>
      <c r="L178" s="243"/>
      <c r="M178" s="229">
        <f t="shared" si="7"/>
        <v>0</v>
      </c>
      <c r="N178" s="37"/>
      <c r="O178" s="40"/>
      <c r="Q178" s="121"/>
      <c r="R178" s="175"/>
    </row>
    <row r="179" spans="2:18" x14ac:dyDescent="0.2">
      <c r="B179" s="549"/>
      <c r="C179" s="550"/>
      <c r="D179" s="306"/>
      <c r="E179" s="245"/>
      <c r="F179" s="307"/>
      <c r="G179" s="307"/>
      <c r="H179" s="25">
        <f t="shared" si="5"/>
        <v>0</v>
      </c>
      <c r="I179" s="243"/>
      <c r="J179" s="243"/>
      <c r="K179" s="243"/>
      <c r="L179" s="243"/>
      <c r="M179" s="229">
        <f t="shared" si="7"/>
        <v>0</v>
      </c>
      <c r="N179" s="37"/>
      <c r="O179" s="40"/>
      <c r="Q179" s="121"/>
      <c r="R179" s="175"/>
    </row>
    <row r="180" spans="2:18" x14ac:dyDescent="0.2">
      <c r="B180" s="549"/>
      <c r="C180" s="550"/>
      <c r="D180" s="306"/>
      <c r="E180" s="245"/>
      <c r="F180" s="307"/>
      <c r="G180" s="307"/>
      <c r="H180" s="25">
        <f t="shared" si="5"/>
        <v>0</v>
      </c>
      <c r="I180" s="243"/>
      <c r="J180" s="243"/>
      <c r="K180" s="243"/>
      <c r="L180" s="243"/>
      <c r="M180" s="229">
        <f t="shared" si="7"/>
        <v>0</v>
      </c>
      <c r="N180" s="37"/>
      <c r="O180" s="40"/>
      <c r="Q180" s="121"/>
      <c r="R180" s="175"/>
    </row>
    <row r="181" spans="2:18" x14ac:dyDescent="0.2">
      <c r="B181" s="549"/>
      <c r="C181" s="550"/>
      <c r="D181" s="306"/>
      <c r="E181" s="245"/>
      <c r="F181" s="307"/>
      <c r="G181" s="307"/>
      <c r="H181" s="25">
        <f t="shared" si="5"/>
        <v>0</v>
      </c>
      <c r="I181" s="243"/>
      <c r="J181" s="243"/>
      <c r="K181" s="243"/>
      <c r="L181" s="243"/>
      <c r="M181" s="229">
        <f t="shared" si="7"/>
        <v>0</v>
      </c>
      <c r="N181" s="37"/>
      <c r="O181" s="40"/>
      <c r="Q181" s="121"/>
      <c r="R181" s="175"/>
    </row>
    <row r="182" spans="2:18" x14ac:dyDescent="0.2">
      <c r="B182" s="549"/>
      <c r="C182" s="550"/>
      <c r="D182" s="306"/>
      <c r="E182" s="245"/>
      <c r="F182" s="307"/>
      <c r="G182" s="307"/>
      <c r="H182" s="25">
        <f t="shared" si="5"/>
        <v>0</v>
      </c>
      <c r="I182" s="243"/>
      <c r="J182" s="243"/>
      <c r="K182" s="243"/>
      <c r="L182" s="243"/>
      <c r="M182" s="229">
        <f t="shared" si="7"/>
        <v>0</v>
      </c>
      <c r="N182" s="37"/>
      <c r="O182" s="40"/>
      <c r="Q182" s="121"/>
      <c r="R182" s="175"/>
    </row>
    <row r="183" spans="2:18" x14ac:dyDescent="0.2">
      <c r="B183" s="549"/>
      <c r="C183" s="550"/>
      <c r="D183" s="306"/>
      <c r="E183" s="245"/>
      <c r="F183" s="307"/>
      <c r="G183" s="307"/>
      <c r="H183" s="25">
        <f t="shared" si="5"/>
        <v>0</v>
      </c>
      <c r="I183" s="243"/>
      <c r="J183" s="243"/>
      <c r="K183" s="243"/>
      <c r="L183" s="243"/>
      <c r="M183" s="229">
        <f t="shared" si="7"/>
        <v>0</v>
      </c>
      <c r="N183" s="37"/>
      <c r="O183" s="40"/>
      <c r="Q183" s="121"/>
      <c r="R183" s="175"/>
    </row>
    <row r="184" spans="2:18" x14ac:dyDescent="0.2">
      <c r="B184" s="549"/>
      <c r="C184" s="550"/>
      <c r="D184" s="306"/>
      <c r="E184" s="245"/>
      <c r="F184" s="307"/>
      <c r="G184" s="307"/>
      <c r="H184" s="25">
        <f t="shared" si="5"/>
        <v>0</v>
      </c>
      <c r="I184" s="243"/>
      <c r="J184" s="243"/>
      <c r="K184" s="243"/>
      <c r="L184" s="243"/>
      <c r="M184" s="229">
        <f t="shared" si="7"/>
        <v>0</v>
      </c>
      <c r="N184" s="37"/>
      <c r="O184" s="40"/>
      <c r="Q184" s="121"/>
      <c r="R184" s="175"/>
    </row>
    <row r="185" spans="2:18" x14ac:dyDescent="0.2">
      <c r="B185" s="549"/>
      <c r="C185" s="550"/>
      <c r="D185" s="306"/>
      <c r="E185" s="245"/>
      <c r="F185" s="307"/>
      <c r="G185" s="307"/>
      <c r="H185" s="25">
        <f t="shared" si="5"/>
        <v>0</v>
      </c>
      <c r="I185" s="243"/>
      <c r="J185" s="243"/>
      <c r="K185" s="243"/>
      <c r="L185" s="243"/>
      <c r="M185" s="229">
        <f t="shared" si="7"/>
        <v>0</v>
      </c>
      <c r="N185" s="37"/>
      <c r="O185" s="40"/>
      <c r="Q185" s="121"/>
      <c r="R185" s="175"/>
    </row>
    <row r="186" spans="2:18" x14ac:dyDescent="0.2">
      <c r="B186" s="549"/>
      <c r="C186" s="550"/>
      <c r="D186" s="306"/>
      <c r="E186" s="245"/>
      <c r="F186" s="307"/>
      <c r="G186" s="307"/>
      <c r="H186" s="25">
        <f t="shared" si="5"/>
        <v>0</v>
      </c>
      <c r="I186" s="243"/>
      <c r="J186" s="243"/>
      <c r="K186" s="243"/>
      <c r="L186" s="243"/>
      <c r="M186" s="229">
        <f t="shared" si="7"/>
        <v>0</v>
      </c>
      <c r="N186" s="37"/>
      <c r="O186" s="40"/>
      <c r="Q186" s="121"/>
      <c r="R186" s="175"/>
    </row>
    <row r="187" spans="2:18" ht="13.5" thickBot="1" x14ac:dyDescent="0.25">
      <c r="B187" s="549"/>
      <c r="C187" s="550"/>
      <c r="D187" s="306"/>
      <c r="E187" s="245"/>
      <c r="F187" s="307"/>
      <c r="G187" s="307"/>
      <c r="H187" s="25">
        <f t="shared" si="5"/>
        <v>0</v>
      </c>
      <c r="I187" s="243"/>
      <c r="J187" s="243"/>
      <c r="K187" s="243"/>
      <c r="L187" s="243"/>
      <c r="M187" s="229">
        <f t="shared" si="7"/>
        <v>0</v>
      </c>
      <c r="N187" s="37"/>
      <c r="O187" s="40"/>
      <c r="Q187" s="121"/>
      <c r="R187" s="175"/>
    </row>
    <row r="188" spans="2:18" ht="13.5" thickBot="1" x14ac:dyDescent="0.25">
      <c r="B188" s="551"/>
      <c r="C188" s="552"/>
      <c r="D188" s="311"/>
      <c r="E188" s="312"/>
      <c r="F188" s="313"/>
      <c r="G188" s="313"/>
      <c r="H188" s="26">
        <f t="shared" si="5"/>
        <v>0</v>
      </c>
      <c r="I188" s="250"/>
      <c r="J188" s="250"/>
      <c r="K188" s="250"/>
      <c r="L188" s="444"/>
      <c r="M188" s="283">
        <f t="shared" si="7"/>
        <v>0</v>
      </c>
      <c r="N188" s="576">
        <f>SUM(H167:H188)</f>
        <v>0</v>
      </c>
      <c r="O188" s="577"/>
      <c r="Q188" s="121"/>
      <c r="R188" s="175"/>
    </row>
    <row r="189" spans="2:18" x14ac:dyDescent="0.2">
      <c r="B189" s="553" t="s">
        <v>6</v>
      </c>
      <c r="C189" s="554"/>
      <c r="D189" s="316"/>
      <c r="E189" s="317"/>
      <c r="F189" s="318"/>
      <c r="G189" s="318"/>
      <c r="H189" s="33">
        <f t="shared" si="5"/>
        <v>0</v>
      </c>
      <c r="I189" s="262"/>
      <c r="J189" s="262"/>
      <c r="K189" s="262"/>
      <c r="L189" s="262"/>
      <c r="M189" s="229">
        <f t="shared" si="7"/>
        <v>0</v>
      </c>
      <c r="N189" s="37"/>
      <c r="O189" s="40"/>
      <c r="Q189" s="121"/>
      <c r="R189" s="175"/>
    </row>
    <row r="190" spans="2:18" x14ac:dyDescent="0.2">
      <c r="B190" s="555"/>
      <c r="C190" s="556"/>
      <c r="D190" s="306"/>
      <c r="E190" s="245"/>
      <c r="F190" s="307"/>
      <c r="G190" s="307"/>
      <c r="H190" s="25">
        <f t="shared" si="5"/>
        <v>0</v>
      </c>
      <c r="I190" s="243"/>
      <c r="J190" s="243"/>
      <c r="K190" s="243"/>
      <c r="L190" s="243"/>
      <c r="M190" s="229">
        <f t="shared" si="7"/>
        <v>0</v>
      </c>
      <c r="N190" s="37"/>
      <c r="O190" s="40"/>
      <c r="Q190" s="121"/>
      <c r="R190" s="175"/>
    </row>
    <row r="191" spans="2:18" x14ac:dyDescent="0.2">
      <c r="B191" s="555"/>
      <c r="C191" s="556"/>
      <c r="D191" s="306"/>
      <c r="E191" s="245"/>
      <c r="F191" s="307"/>
      <c r="G191" s="307"/>
      <c r="H191" s="25">
        <f t="shared" si="5"/>
        <v>0</v>
      </c>
      <c r="I191" s="243"/>
      <c r="J191" s="243"/>
      <c r="K191" s="243"/>
      <c r="L191" s="243"/>
      <c r="M191" s="229">
        <f t="shared" si="7"/>
        <v>0</v>
      </c>
      <c r="N191" s="37"/>
      <c r="O191" s="40"/>
      <c r="Q191" s="121"/>
      <c r="R191" s="175"/>
    </row>
    <row r="192" spans="2:18" x14ac:dyDescent="0.2">
      <c r="B192" s="555"/>
      <c r="C192" s="556"/>
      <c r="D192" s="306"/>
      <c r="E192" s="245"/>
      <c r="F192" s="307"/>
      <c r="G192" s="307"/>
      <c r="H192" s="25">
        <f t="shared" si="5"/>
        <v>0</v>
      </c>
      <c r="I192" s="243"/>
      <c r="J192" s="243"/>
      <c r="K192" s="243"/>
      <c r="L192" s="243"/>
      <c r="M192" s="229">
        <f t="shared" si="7"/>
        <v>0</v>
      </c>
      <c r="N192" s="37"/>
      <c r="O192" s="40"/>
      <c r="Q192" s="121"/>
      <c r="R192" s="175"/>
    </row>
    <row r="193" spans="2:18" ht="13.5" thickBot="1" x14ac:dyDescent="0.25">
      <c r="B193" s="555"/>
      <c r="C193" s="556"/>
      <c r="D193" s="306"/>
      <c r="E193" s="245"/>
      <c r="F193" s="307"/>
      <c r="G193" s="307"/>
      <c r="H193" s="25">
        <f t="shared" si="5"/>
        <v>0</v>
      </c>
      <c r="I193" s="243"/>
      <c r="J193" s="243"/>
      <c r="K193" s="243"/>
      <c r="L193" s="243"/>
      <c r="M193" s="229">
        <f t="shared" si="7"/>
        <v>0</v>
      </c>
      <c r="N193" s="37"/>
      <c r="O193" s="40"/>
      <c r="Q193" s="121"/>
      <c r="R193" s="175"/>
    </row>
    <row r="194" spans="2:18" ht="13.5" thickBot="1" x14ac:dyDescent="0.25">
      <c r="B194" s="557"/>
      <c r="C194" s="558"/>
      <c r="D194" s="311"/>
      <c r="E194" s="312"/>
      <c r="F194" s="313"/>
      <c r="G194" s="313"/>
      <c r="H194" s="26">
        <f t="shared" si="5"/>
        <v>0</v>
      </c>
      <c r="I194" s="250"/>
      <c r="J194" s="250"/>
      <c r="K194" s="250"/>
      <c r="L194" s="444"/>
      <c r="M194" s="283">
        <f t="shared" si="7"/>
        <v>0</v>
      </c>
      <c r="N194" s="576">
        <f>SUM(H189:H194)</f>
        <v>0</v>
      </c>
      <c r="O194" s="577"/>
      <c r="Q194" s="121"/>
      <c r="R194" s="175"/>
    </row>
    <row r="195" spans="2:18" x14ac:dyDescent="0.2">
      <c r="B195" s="547" t="s">
        <v>7</v>
      </c>
      <c r="C195" s="548"/>
      <c r="D195" s="325"/>
      <c r="E195" s="326"/>
      <c r="F195" s="327"/>
      <c r="G195" s="327"/>
      <c r="H195" s="32">
        <f t="shared" si="5"/>
        <v>0</v>
      </c>
      <c r="I195" s="262"/>
      <c r="J195" s="262"/>
      <c r="K195" s="262"/>
      <c r="L195" s="262"/>
      <c r="M195" s="229">
        <f t="shared" si="7"/>
        <v>0</v>
      </c>
      <c r="N195" s="37"/>
      <c r="O195" s="40"/>
      <c r="Q195" s="121"/>
      <c r="R195" s="175"/>
    </row>
    <row r="196" spans="2:18" x14ac:dyDescent="0.2">
      <c r="B196" s="549"/>
      <c r="C196" s="550"/>
      <c r="D196" s="306"/>
      <c r="E196" s="245"/>
      <c r="F196" s="307"/>
      <c r="G196" s="307"/>
      <c r="H196" s="25">
        <f t="shared" ref="H196:H201" si="8">F196*G196</f>
        <v>0</v>
      </c>
      <c r="I196" s="243"/>
      <c r="J196" s="243"/>
      <c r="K196" s="243"/>
      <c r="L196" s="243"/>
      <c r="M196" s="229">
        <f t="shared" si="7"/>
        <v>0</v>
      </c>
      <c r="N196" s="37"/>
      <c r="O196" s="40"/>
      <c r="Q196" s="121"/>
      <c r="R196" s="175"/>
    </row>
    <row r="197" spans="2:18" x14ac:dyDescent="0.2">
      <c r="B197" s="549"/>
      <c r="C197" s="550"/>
      <c r="D197" s="306"/>
      <c r="E197" s="245"/>
      <c r="F197" s="307"/>
      <c r="G197" s="307"/>
      <c r="H197" s="25">
        <f t="shared" si="8"/>
        <v>0</v>
      </c>
      <c r="I197" s="243"/>
      <c r="J197" s="243"/>
      <c r="K197" s="243"/>
      <c r="L197" s="243"/>
      <c r="M197" s="229">
        <f t="shared" si="7"/>
        <v>0</v>
      </c>
      <c r="N197" s="37"/>
      <c r="O197" s="40"/>
      <c r="Q197" s="121"/>
      <c r="R197" s="175"/>
    </row>
    <row r="198" spans="2:18" x14ac:dyDescent="0.2">
      <c r="B198" s="549"/>
      <c r="C198" s="550"/>
      <c r="D198" s="306"/>
      <c r="E198" s="245"/>
      <c r="F198" s="307"/>
      <c r="G198" s="307"/>
      <c r="H198" s="25">
        <f t="shared" si="8"/>
        <v>0</v>
      </c>
      <c r="I198" s="243"/>
      <c r="J198" s="243"/>
      <c r="K198" s="243"/>
      <c r="L198" s="243"/>
      <c r="M198" s="229">
        <f t="shared" si="7"/>
        <v>0</v>
      </c>
      <c r="N198" s="37"/>
      <c r="O198" s="40"/>
      <c r="Q198" s="121"/>
      <c r="R198" s="175"/>
    </row>
    <row r="199" spans="2:18" x14ac:dyDescent="0.2">
      <c r="B199" s="549"/>
      <c r="C199" s="550"/>
      <c r="D199" s="306"/>
      <c r="E199" s="245"/>
      <c r="F199" s="307"/>
      <c r="G199" s="307"/>
      <c r="H199" s="25">
        <f t="shared" si="8"/>
        <v>0</v>
      </c>
      <c r="I199" s="243"/>
      <c r="J199" s="243"/>
      <c r="K199" s="243"/>
      <c r="L199" s="243"/>
      <c r="M199" s="229">
        <f t="shared" si="7"/>
        <v>0</v>
      </c>
      <c r="N199" s="37"/>
      <c r="O199" s="40"/>
      <c r="Q199" s="121"/>
      <c r="R199" s="175"/>
    </row>
    <row r="200" spans="2:18" x14ac:dyDescent="0.2">
      <c r="B200" s="549"/>
      <c r="C200" s="550"/>
      <c r="D200" s="306"/>
      <c r="E200" s="245"/>
      <c r="F200" s="307"/>
      <c r="G200" s="307"/>
      <c r="H200" s="25">
        <f t="shared" si="8"/>
        <v>0</v>
      </c>
      <c r="I200" s="243"/>
      <c r="J200" s="243"/>
      <c r="K200" s="243"/>
      <c r="L200" s="243"/>
      <c r="M200" s="229">
        <f t="shared" si="7"/>
        <v>0</v>
      </c>
      <c r="N200" s="37"/>
      <c r="O200" s="40"/>
      <c r="Q200" s="121"/>
      <c r="R200" s="175"/>
    </row>
    <row r="201" spans="2:18" ht="13.5" thickBot="1" x14ac:dyDescent="0.25">
      <c r="B201" s="549"/>
      <c r="C201" s="550"/>
      <c r="D201" s="306"/>
      <c r="E201" s="245"/>
      <c r="F201" s="307"/>
      <c r="G201" s="307"/>
      <c r="H201" s="25">
        <f t="shared" si="8"/>
        <v>0</v>
      </c>
      <c r="I201" s="243"/>
      <c r="J201" s="243"/>
      <c r="K201" s="243"/>
      <c r="L201" s="243"/>
      <c r="M201" s="229">
        <f t="shared" si="7"/>
        <v>0</v>
      </c>
      <c r="N201" s="37"/>
      <c r="O201" s="40"/>
      <c r="Q201" s="121"/>
      <c r="R201" s="175"/>
    </row>
    <row r="202" spans="2:18" ht="13.5" thickBot="1" x14ac:dyDescent="0.25">
      <c r="B202" s="551"/>
      <c r="C202" s="552"/>
      <c r="D202" s="311"/>
      <c r="E202" s="312"/>
      <c r="F202" s="313"/>
      <c r="G202" s="313"/>
      <c r="H202" s="26">
        <f t="shared" ref="H202:H246" si="9">F202*G202</f>
        <v>0</v>
      </c>
      <c r="I202" s="250"/>
      <c r="J202" s="250"/>
      <c r="K202" s="250"/>
      <c r="L202" s="444"/>
      <c r="M202" s="283">
        <f t="shared" ref="M202:M250" si="10">+SUM(I202:L202)</f>
        <v>0</v>
      </c>
      <c r="N202" s="576">
        <f>SUM(H195:H202)</f>
        <v>0</v>
      </c>
      <c r="O202" s="577"/>
      <c r="Q202" s="121"/>
      <c r="R202" s="175"/>
    </row>
    <row r="203" spans="2:18" x14ac:dyDescent="0.2">
      <c r="B203" s="547" t="s">
        <v>8</v>
      </c>
      <c r="C203" s="548"/>
      <c r="D203" s="316"/>
      <c r="E203" s="317"/>
      <c r="F203" s="318"/>
      <c r="G203" s="318"/>
      <c r="H203" s="33">
        <f t="shared" si="9"/>
        <v>0</v>
      </c>
      <c r="I203" s="262"/>
      <c r="J203" s="262"/>
      <c r="K203" s="262"/>
      <c r="L203" s="262"/>
      <c r="M203" s="229">
        <f t="shared" si="10"/>
        <v>0</v>
      </c>
      <c r="N203" s="37"/>
      <c r="O203" s="40"/>
      <c r="Q203" s="121"/>
      <c r="R203" s="175"/>
    </row>
    <row r="204" spans="2:18" x14ac:dyDescent="0.2">
      <c r="B204" s="549"/>
      <c r="C204" s="550"/>
      <c r="D204" s="306"/>
      <c r="E204" s="245"/>
      <c r="F204" s="307"/>
      <c r="G204" s="307"/>
      <c r="H204" s="25">
        <f t="shared" si="9"/>
        <v>0</v>
      </c>
      <c r="I204" s="243"/>
      <c r="J204" s="243"/>
      <c r="K204" s="243"/>
      <c r="L204" s="243"/>
      <c r="M204" s="229">
        <f t="shared" si="10"/>
        <v>0</v>
      </c>
      <c r="N204" s="37"/>
      <c r="O204" s="40"/>
      <c r="Q204" s="121"/>
      <c r="R204" s="175"/>
    </row>
    <row r="205" spans="2:18" x14ac:dyDescent="0.2">
      <c r="B205" s="549"/>
      <c r="C205" s="550"/>
      <c r="D205" s="306"/>
      <c r="E205" s="245"/>
      <c r="F205" s="307"/>
      <c r="G205" s="307"/>
      <c r="H205" s="25">
        <f t="shared" si="9"/>
        <v>0</v>
      </c>
      <c r="I205" s="243"/>
      <c r="J205" s="243"/>
      <c r="K205" s="243"/>
      <c r="L205" s="243"/>
      <c r="M205" s="229">
        <f t="shared" si="10"/>
        <v>0</v>
      </c>
      <c r="N205" s="37"/>
      <c r="O205" s="40"/>
      <c r="Q205" s="121"/>
      <c r="R205" s="175"/>
    </row>
    <row r="206" spans="2:18" x14ac:dyDescent="0.2">
      <c r="B206" s="549"/>
      <c r="C206" s="550"/>
      <c r="D206" s="306"/>
      <c r="E206" s="245"/>
      <c r="F206" s="307"/>
      <c r="G206" s="307"/>
      <c r="H206" s="25">
        <f t="shared" si="9"/>
        <v>0</v>
      </c>
      <c r="I206" s="243"/>
      <c r="J206" s="243"/>
      <c r="K206" s="243"/>
      <c r="L206" s="243"/>
      <c r="M206" s="229">
        <f t="shared" si="10"/>
        <v>0</v>
      </c>
      <c r="N206" s="37"/>
      <c r="O206" s="40"/>
      <c r="Q206" s="121"/>
      <c r="R206" s="175"/>
    </row>
    <row r="207" spans="2:18" x14ac:dyDescent="0.2">
      <c r="B207" s="549"/>
      <c r="C207" s="550"/>
      <c r="D207" s="306"/>
      <c r="E207" s="245"/>
      <c r="F207" s="307"/>
      <c r="G207" s="307"/>
      <c r="H207" s="25">
        <f t="shared" si="9"/>
        <v>0</v>
      </c>
      <c r="I207" s="243"/>
      <c r="J207" s="243"/>
      <c r="K207" s="243"/>
      <c r="L207" s="243"/>
      <c r="M207" s="229">
        <f t="shared" si="10"/>
        <v>0</v>
      </c>
      <c r="N207" s="37"/>
      <c r="O207" s="40"/>
      <c r="Q207" s="121"/>
      <c r="R207" s="175"/>
    </row>
    <row r="208" spans="2:18" x14ac:dyDescent="0.2">
      <c r="B208" s="549"/>
      <c r="C208" s="550"/>
      <c r="D208" s="306"/>
      <c r="E208" s="245"/>
      <c r="F208" s="307"/>
      <c r="G208" s="307"/>
      <c r="H208" s="25">
        <f t="shared" si="9"/>
        <v>0</v>
      </c>
      <c r="I208" s="243"/>
      <c r="J208" s="243"/>
      <c r="K208" s="243"/>
      <c r="L208" s="243"/>
      <c r="M208" s="229">
        <f t="shared" si="10"/>
        <v>0</v>
      </c>
      <c r="N208" s="37"/>
      <c r="O208" s="40"/>
      <c r="Q208" s="121"/>
      <c r="R208" s="175"/>
    </row>
    <row r="209" spans="2:18" x14ac:dyDescent="0.2">
      <c r="B209" s="549"/>
      <c r="C209" s="550"/>
      <c r="D209" s="306"/>
      <c r="E209" s="245"/>
      <c r="F209" s="307"/>
      <c r="G209" s="307"/>
      <c r="H209" s="25">
        <f t="shared" si="9"/>
        <v>0</v>
      </c>
      <c r="I209" s="243"/>
      <c r="J209" s="243"/>
      <c r="K209" s="243"/>
      <c r="L209" s="243"/>
      <c r="M209" s="229">
        <f t="shared" si="10"/>
        <v>0</v>
      </c>
      <c r="N209" s="37"/>
      <c r="O209" s="40"/>
      <c r="Q209" s="121"/>
      <c r="R209" s="175"/>
    </row>
    <row r="210" spans="2:18" x14ac:dyDescent="0.2">
      <c r="B210" s="549"/>
      <c r="C210" s="550"/>
      <c r="D210" s="306"/>
      <c r="E210" s="245"/>
      <c r="F210" s="307"/>
      <c r="G210" s="307"/>
      <c r="H210" s="25">
        <f t="shared" si="9"/>
        <v>0</v>
      </c>
      <c r="I210" s="243"/>
      <c r="J210" s="243"/>
      <c r="K210" s="243"/>
      <c r="L210" s="243"/>
      <c r="M210" s="229">
        <f t="shared" si="10"/>
        <v>0</v>
      </c>
      <c r="N210" s="37"/>
      <c r="O210" s="40"/>
      <c r="Q210" s="121"/>
      <c r="R210" s="175"/>
    </row>
    <row r="211" spans="2:18" ht="13.5" thickBot="1" x14ac:dyDescent="0.25">
      <c r="B211" s="549"/>
      <c r="C211" s="550"/>
      <c r="D211" s="306"/>
      <c r="E211" s="245"/>
      <c r="F211" s="307"/>
      <c r="G211" s="307"/>
      <c r="H211" s="25">
        <f t="shared" si="9"/>
        <v>0</v>
      </c>
      <c r="I211" s="243"/>
      <c r="J211" s="243"/>
      <c r="K211" s="243"/>
      <c r="L211" s="243"/>
      <c r="M211" s="229">
        <f t="shared" si="10"/>
        <v>0</v>
      </c>
      <c r="N211" s="37"/>
      <c r="O211" s="40"/>
      <c r="Q211" s="121"/>
      <c r="R211" s="175"/>
    </row>
    <row r="212" spans="2:18" ht="13.5" thickBot="1" x14ac:dyDescent="0.25">
      <c r="B212" s="551"/>
      <c r="C212" s="552"/>
      <c r="D212" s="311"/>
      <c r="E212" s="312"/>
      <c r="F212" s="313"/>
      <c r="G212" s="313"/>
      <c r="H212" s="26">
        <f t="shared" si="9"/>
        <v>0</v>
      </c>
      <c r="I212" s="250"/>
      <c r="J212" s="250"/>
      <c r="K212" s="250"/>
      <c r="L212" s="444"/>
      <c r="M212" s="283">
        <f t="shared" si="10"/>
        <v>0</v>
      </c>
      <c r="N212" s="576">
        <f>SUM(H203:H212)</f>
        <v>0</v>
      </c>
      <c r="O212" s="577"/>
      <c r="Q212" s="121"/>
      <c r="R212" s="175"/>
    </row>
    <row r="213" spans="2:18" x14ac:dyDescent="0.2">
      <c r="B213" s="553" t="s">
        <v>20</v>
      </c>
      <c r="C213" s="554"/>
      <c r="D213" s="410"/>
      <c r="E213" s="411"/>
      <c r="F213" s="412"/>
      <c r="G213" s="412"/>
      <c r="H213" s="253">
        <f t="shared" si="9"/>
        <v>0</v>
      </c>
      <c r="I213" s="428"/>
      <c r="J213" s="428"/>
      <c r="K213" s="428"/>
      <c r="L213" s="428"/>
      <c r="M213" s="229">
        <f t="shared" si="10"/>
        <v>0</v>
      </c>
      <c r="N213" s="37"/>
      <c r="O213" s="40"/>
      <c r="Q213" s="121"/>
      <c r="R213" s="175"/>
    </row>
    <row r="214" spans="2:18" x14ac:dyDescent="0.2">
      <c r="B214" s="555"/>
      <c r="C214" s="556"/>
      <c r="D214" s="413"/>
      <c r="E214" s="414"/>
      <c r="F214" s="415"/>
      <c r="G214" s="415"/>
      <c r="H214" s="178">
        <f t="shared" si="9"/>
        <v>0</v>
      </c>
      <c r="I214" s="429"/>
      <c r="J214" s="429"/>
      <c r="K214" s="429"/>
      <c r="L214" s="429"/>
      <c r="M214" s="229">
        <f t="shared" si="10"/>
        <v>0</v>
      </c>
      <c r="N214" s="37"/>
      <c r="O214" s="40"/>
      <c r="Q214" s="121"/>
      <c r="R214" s="175"/>
    </row>
    <row r="215" spans="2:18" x14ac:dyDescent="0.2">
      <c r="B215" s="555"/>
      <c r="C215" s="556"/>
      <c r="D215" s="413"/>
      <c r="E215" s="414"/>
      <c r="F215" s="415"/>
      <c r="G215" s="415"/>
      <c r="H215" s="178">
        <f t="shared" si="9"/>
        <v>0</v>
      </c>
      <c r="I215" s="429"/>
      <c r="J215" s="429"/>
      <c r="K215" s="429"/>
      <c r="L215" s="429"/>
      <c r="M215" s="229">
        <f t="shared" si="10"/>
        <v>0</v>
      </c>
      <c r="N215" s="37"/>
      <c r="O215" s="40"/>
      <c r="Q215" s="121"/>
      <c r="R215" s="175"/>
    </row>
    <row r="216" spans="2:18" x14ac:dyDescent="0.2">
      <c r="B216" s="555"/>
      <c r="C216" s="556"/>
      <c r="D216" s="413"/>
      <c r="E216" s="414"/>
      <c r="F216" s="415"/>
      <c r="G216" s="415"/>
      <c r="H216" s="178">
        <f t="shared" si="9"/>
        <v>0</v>
      </c>
      <c r="I216" s="429"/>
      <c r="J216" s="429"/>
      <c r="K216" s="429"/>
      <c r="L216" s="429"/>
      <c r="M216" s="229">
        <f t="shared" si="10"/>
        <v>0</v>
      </c>
      <c r="N216" s="37"/>
      <c r="O216" s="40"/>
      <c r="Q216" s="121"/>
      <c r="R216" s="175"/>
    </row>
    <row r="217" spans="2:18" x14ac:dyDescent="0.2">
      <c r="B217" s="555"/>
      <c r="C217" s="556"/>
      <c r="D217" s="413"/>
      <c r="E217" s="414"/>
      <c r="F217" s="415"/>
      <c r="G217" s="415"/>
      <c r="H217" s="178">
        <f t="shared" si="9"/>
        <v>0</v>
      </c>
      <c r="I217" s="429"/>
      <c r="J217" s="429"/>
      <c r="K217" s="429"/>
      <c r="L217" s="429"/>
      <c r="M217" s="229">
        <f t="shared" si="10"/>
        <v>0</v>
      </c>
      <c r="N217" s="37"/>
      <c r="O217" s="40"/>
      <c r="Q217" s="121"/>
      <c r="R217" s="175"/>
    </row>
    <row r="218" spans="2:18" x14ac:dyDescent="0.2">
      <c r="B218" s="555"/>
      <c r="C218" s="556"/>
      <c r="D218" s="413"/>
      <c r="E218" s="414"/>
      <c r="F218" s="415"/>
      <c r="G218" s="415"/>
      <c r="H218" s="178">
        <f t="shared" si="9"/>
        <v>0</v>
      </c>
      <c r="I218" s="429"/>
      <c r="J218" s="429"/>
      <c r="K218" s="429"/>
      <c r="L218" s="429"/>
      <c r="M218" s="229">
        <f t="shared" si="10"/>
        <v>0</v>
      </c>
      <c r="N218" s="37"/>
      <c r="O218" s="40"/>
      <c r="Q218" s="121"/>
      <c r="R218" s="175"/>
    </row>
    <row r="219" spans="2:18" ht="13.5" thickBot="1" x14ac:dyDescent="0.25">
      <c r="B219" s="555"/>
      <c r="C219" s="556"/>
      <c r="D219" s="413"/>
      <c r="E219" s="414"/>
      <c r="F219" s="415"/>
      <c r="G219" s="415"/>
      <c r="H219" s="178">
        <f t="shared" si="9"/>
        <v>0</v>
      </c>
      <c r="I219" s="429"/>
      <c r="J219" s="429"/>
      <c r="K219" s="429"/>
      <c r="L219" s="429"/>
      <c r="M219" s="229">
        <f t="shared" si="10"/>
        <v>0</v>
      </c>
      <c r="N219" s="37"/>
      <c r="O219" s="40"/>
      <c r="Q219" s="121"/>
      <c r="R219" s="175"/>
    </row>
    <row r="220" spans="2:18" ht="13.5" thickBot="1" x14ac:dyDescent="0.25">
      <c r="B220" s="557"/>
      <c r="C220" s="558"/>
      <c r="D220" s="416"/>
      <c r="E220" s="417"/>
      <c r="F220" s="418"/>
      <c r="G220" s="418"/>
      <c r="H220" s="254">
        <f t="shared" si="9"/>
        <v>0</v>
      </c>
      <c r="I220" s="430"/>
      <c r="J220" s="430"/>
      <c r="K220" s="430"/>
      <c r="L220" s="421"/>
      <c r="M220" s="283">
        <f t="shared" si="10"/>
        <v>0</v>
      </c>
      <c r="N220" s="576">
        <f>SUM(H213:H220)</f>
        <v>0</v>
      </c>
      <c r="O220" s="577"/>
      <c r="Q220" s="121"/>
      <c r="R220" s="175"/>
    </row>
    <row r="221" spans="2:18" x14ac:dyDescent="0.2">
      <c r="B221" s="553" t="s">
        <v>9</v>
      </c>
      <c r="C221" s="554"/>
      <c r="D221" s="316"/>
      <c r="E221" s="317"/>
      <c r="F221" s="318"/>
      <c r="G221" s="318"/>
      <c r="H221" s="33">
        <f t="shared" si="9"/>
        <v>0</v>
      </c>
      <c r="I221" s="262"/>
      <c r="J221" s="262"/>
      <c r="K221" s="262"/>
      <c r="L221" s="262"/>
      <c r="M221" s="229">
        <f t="shared" si="10"/>
        <v>0</v>
      </c>
      <c r="N221" s="37"/>
      <c r="O221" s="40"/>
      <c r="Q221" s="121"/>
      <c r="R221" s="175"/>
    </row>
    <row r="222" spans="2:18" x14ac:dyDescent="0.2">
      <c r="B222" s="555"/>
      <c r="C222" s="556"/>
      <c r="D222" s="306"/>
      <c r="E222" s="245"/>
      <c r="F222" s="307"/>
      <c r="G222" s="307"/>
      <c r="H222" s="25">
        <f t="shared" si="9"/>
        <v>0</v>
      </c>
      <c r="I222" s="243"/>
      <c r="J222" s="243"/>
      <c r="K222" s="243"/>
      <c r="L222" s="243"/>
      <c r="M222" s="229">
        <f t="shared" si="10"/>
        <v>0</v>
      </c>
      <c r="N222" s="37"/>
      <c r="O222" s="40"/>
      <c r="Q222" s="121"/>
      <c r="R222" s="175"/>
    </row>
    <row r="223" spans="2:18" x14ac:dyDescent="0.2">
      <c r="B223" s="555"/>
      <c r="C223" s="556"/>
      <c r="D223" s="306"/>
      <c r="E223" s="245"/>
      <c r="F223" s="307"/>
      <c r="G223" s="307"/>
      <c r="H223" s="25">
        <f t="shared" si="9"/>
        <v>0</v>
      </c>
      <c r="I223" s="243"/>
      <c r="J223" s="243"/>
      <c r="K223" s="243"/>
      <c r="L223" s="243"/>
      <c r="M223" s="229">
        <f t="shared" si="10"/>
        <v>0</v>
      </c>
      <c r="N223" s="37"/>
      <c r="O223" s="40"/>
      <c r="Q223" s="121"/>
      <c r="R223" s="175"/>
    </row>
    <row r="224" spans="2:18" x14ac:dyDescent="0.2">
      <c r="B224" s="555"/>
      <c r="C224" s="556"/>
      <c r="D224" s="306"/>
      <c r="E224" s="245"/>
      <c r="F224" s="307"/>
      <c r="G224" s="307"/>
      <c r="H224" s="25">
        <f t="shared" si="9"/>
        <v>0</v>
      </c>
      <c r="I224" s="243"/>
      <c r="J224" s="243"/>
      <c r="K224" s="243"/>
      <c r="L224" s="243"/>
      <c r="M224" s="229">
        <f t="shared" si="10"/>
        <v>0</v>
      </c>
      <c r="N224" s="37"/>
      <c r="O224" s="40"/>
      <c r="Q224" s="121"/>
      <c r="R224" s="175"/>
    </row>
    <row r="225" spans="2:18" x14ac:dyDescent="0.2">
      <c r="B225" s="555"/>
      <c r="C225" s="556"/>
      <c r="D225" s="306"/>
      <c r="E225" s="245"/>
      <c r="F225" s="307"/>
      <c r="G225" s="307"/>
      <c r="H225" s="25">
        <f t="shared" si="9"/>
        <v>0</v>
      </c>
      <c r="I225" s="243"/>
      <c r="J225" s="243"/>
      <c r="K225" s="243"/>
      <c r="L225" s="243"/>
      <c r="M225" s="229">
        <f t="shared" si="10"/>
        <v>0</v>
      </c>
      <c r="N225" s="37"/>
      <c r="O225" s="40"/>
      <c r="Q225" s="121"/>
      <c r="R225" s="175"/>
    </row>
    <row r="226" spans="2:18" x14ac:dyDescent="0.2">
      <c r="B226" s="555"/>
      <c r="C226" s="556"/>
      <c r="D226" s="306"/>
      <c r="E226" s="245"/>
      <c r="F226" s="307"/>
      <c r="G226" s="307"/>
      <c r="H226" s="25">
        <f t="shared" si="9"/>
        <v>0</v>
      </c>
      <c r="I226" s="243"/>
      <c r="J226" s="243"/>
      <c r="K226" s="243"/>
      <c r="L226" s="243"/>
      <c r="M226" s="229">
        <f t="shared" si="10"/>
        <v>0</v>
      </c>
      <c r="N226" s="37"/>
      <c r="O226" s="40"/>
      <c r="Q226" s="121"/>
      <c r="R226" s="175"/>
    </row>
    <row r="227" spans="2:18" ht="13.5" thickBot="1" x14ac:dyDescent="0.25">
      <c r="B227" s="555"/>
      <c r="C227" s="556"/>
      <c r="D227" s="306"/>
      <c r="E227" s="245"/>
      <c r="F227" s="307"/>
      <c r="G227" s="307"/>
      <c r="H227" s="25">
        <f t="shared" si="9"/>
        <v>0</v>
      </c>
      <c r="I227" s="243"/>
      <c r="J227" s="243"/>
      <c r="K227" s="243"/>
      <c r="L227" s="243"/>
      <c r="M227" s="229">
        <f t="shared" si="10"/>
        <v>0</v>
      </c>
      <c r="N227" s="37"/>
      <c r="O227" s="40"/>
      <c r="Q227" s="121"/>
      <c r="R227" s="175"/>
    </row>
    <row r="228" spans="2:18" ht="13.5" thickBot="1" x14ac:dyDescent="0.25">
      <c r="B228" s="557"/>
      <c r="C228" s="558"/>
      <c r="D228" s="311"/>
      <c r="E228" s="312"/>
      <c r="F228" s="313"/>
      <c r="G228" s="313"/>
      <c r="H228" s="34">
        <f t="shared" si="9"/>
        <v>0</v>
      </c>
      <c r="I228" s="250"/>
      <c r="J228" s="250"/>
      <c r="K228" s="250"/>
      <c r="L228" s="444"/>
      <c r="M228" s="283">
        <f t="shared" si="10"/>
        <v>0</v>
      </c>
      <c r="N228" s="576">
        <f>SUM(H221:H228)</f>
        <v>0</v>
      </c>
      <c r="O228" s="577"/>
      <c r="Q228" s="121"/>
      <c r="R228" s="175"/>
    </row>
    <row r="229" spans="2:18" x14ac:dyDescent="0.2">
      <c r="B229" s="553" t="s">
        <v>10</v>
      </c>
      <c r="C229" s="554"/>
      <c r="D229" s="316"/>
      <c r="E229" s="317"/>
      <c r="F229" s="318"/>
      <c r="G229" s="318"/>
      <c r="H229" s="33">
        <f t="shared" si="9"/>
        <v>0</v>
      </c>
      <c r="I229" s="262"/>
      <c r="J229" s="262"/>
      <c r="K229" s="262"/>
      <c r="L229" s="262"/>
      <c r="M229" s="229">
        <f t="shared" si="10"/>
        <v>0</v>
      </c>
      <c r="N229" s="37"/>
      <c r="O229" s="40"/>
      <c r="Q229" s="121"/>
      <c r="R229" s="175"/>
    </row>
    <row r="230" spans="2:18" x14ac:dyDescent="0.2">
      <c r="B230" s="555"/>
      <c r="C230" s="556"/>
      <c r="D230" s="306"/>
      <c r="E230" s="245"/>
      <c r="F230" s="307"/>
      <c r="G230" s="307"/>
      <c r="H230" s="25">
        <f t="shared" si="9"/>
        <v>0</v>
      </c>
      <c r="I230" s="243"/>
      <c r="J230" s="243"/>
      <c r="K230" s="243"/>
      <c r="L230" s="243"/>
      <c r="M230" s="229">
        <f t="shared" si="10"/>
        <v>0</v>
      </c>
      <c r="N230" s="37"/>
      <c r="O230" s="40"/>
      <c r="Q230" s="121"/>
      <c r="R230" s="175"/>
    </row>
    <row r="231" spans="2:18" x14ac:dyDescent="0.2">
      <c r="B231" s="555"/>
      <c r="C231" s="556"/>
      <c r="D231" s="306"/>
      <c r="E231" s="245"/>
      <c r="F231" s="307"/>
      <c r="G231" s="307"/>
      <c r="H231" s="25">
        <f t="shared" si="9"/>
        <v>0</v>
      </c>
      <c r="I231" s="243"/>
      <c r="J231" s="243"/>
      <c r="K231" s="243"/>
      <c r="L231" s="243"/>
      <c r="M231" s="229">
        <f t="shared" si="10"/>
        <v>0</v>
      </c>
      <c r="N231" s="37"/>
      <c r="O231" s="40"/>
      <c r="Q231" s="121"/>
      <c r="R231" s="175"/>
    </row>
    <row r="232" spans="2:18" ht="13.5" thickBot="1" x14ac:dyDescent="0.25">
      <c r="B232" s="555"/>
      <c r="C232" s="556"/>
      <c r="D232" s="306"/>
      <c r="E232" s="245"/>
      <c r="F232" s="307"/>
      <c r="G232" s="307"/>
      <c r="H232" s="25">
        <f t="shared" si="9"/>
        <v>0</v>
      </c>
      <c r="I232" s="243"/>
      <c r="J232" s="243"/>
      <c r="K232" s="243"/>
      <c r="L232" s="243"/>
      <c r="M232" s="229">
        <f t="shared" si="10"/>
        <v>0</v>
      </c>
      <c r="N232" s="37"/>
      <c r="O232" s="40"/>
      <c r="Q232" s="121"/>
      <c r="R232" s="175"/>
    </row>
    <row r="233" spans="2:18" ht="13.5" thickBot="1" x14ac:dyDescent="0.25">
      <c r="B233" s="557"/>
      <c r="C233" s="558"/>
      <c r="D233" s="311"/>
      <c r="E233" s="312"/>
      <c r="F233" s="313"/>
      <c r="G233" s="313"/>
      <c r="H233" s="34">
        <f t="shared" si="9"/>
        <v>0</v>
      </c>
      <c r="I233" s="250"/>
      <c r="J233" s="250"/>
      <c r="K233" s="250"/>
      <c r="L233" s="444"/>
      <c r="M233" s="283">
        <f t="shared" si="10"/>
        <v>0</v>
      </c>
      <c r="N233" s="576">
        <f>SUM(H229:H233)</f>
        <v>0</v>
      </c>
      <c r="O233" s="577"/>
      <c r="Q233" s="121"/>
      <c r="R233" s="175"/>
    </row>
    <row r="234" spans="2:18" x14ac:dyDescent="0.2">
      <c r="B234" s="553" t="s">
        <v>11</v>
      </c>
      <c r="C234" s="554"/>
      <c r="D234" s="306"/>
      <c r="E234" s="245"/>
      <c r="F234" s="307"/>
      <c r="G234" s="307"/>
      <c r="H234" s="25">
        <f t="shared" si="9"/>
        <v>0</v>
      </c>
      <c r="I234" s="262"/>
      <c r="J234" s="262"/>
      <c r="K234" s="262"/>
      <c r="L234" s="262"/>
      <c r="M234" s="229">
        <f t="shared" si="10"/>
        <v>0</v>
      </c>
      <c r="N234" s="37"/>
      <c r="O234" s="40"/>
      <c r="Q234" s="121"/>
      <c r="R234" s="175"/>
    </row>
    <row r="235" spans="2:18" x14ac:dyDescent="0.2">
      <c r="B235" s="555"/>
      <c r="C235" s="556"/>
      <c r="D235" s="306"/>
      <c r="E235" s="245"/>
      <c r="F235" s="307"/>
      <c r="G235" s="307"/>
      <c r="H235" s="25">
        <f t="shared" si="9"/>
        <v>0</v>
      </c>
      <c r="I235" s="243"/>
      <c r="J235" s="243"/>
      <c r="K235" s="243"/>
      <c r="L235" s="243"/>
      <c r="M235" s="229">
        <f t="shared" si="10"/>
        <v>0</v>
      </c>
      <c r="N235" s="37"/>
      <c r="O235" s="40"/>
      <c r="Q235" s="121"/>
      <c r="R235" s="175"/>
    </row>
    <row r="236" spans="2:18" x14ac:dyDescent="0.2">
      <c r="B236" s="555"/>
      <c r="C236" s="556"/>
      <c r="D236" s="306"/>
      <c r="E236" s="245"/>
      <c r="F236" s="307"/>
      <c r="G236" s="307"/>
      <c r="H236" s="25">
        <f t="shared" si="9"/>
        <v>0</v>
      </c>
      <c r="I236" s="243"/>
      <c r="J236" s="243"/>
      <c r="K236" s="243"/>
      <c r="L236" s="243"/>
      <c r="M236" s="229">
        <f t="shared" si="10"/>
        <v>0</v>
      </c>
      <c r="N236" s="37"/>
      <c r="O236" s="40"/>
      <c r="Q236" s="121"/>
      <c r="R236" s="175"/>
    </row>
    <row r="237" spans="2:18" x14ac:dyDescent="0.2">
      <c r="B237" s="555"/>
      <c r="C237" s="556"/>
      <c r="D237" s="306"/>
      <c r="E237" s="245"/>
      <c r="F237" s="307"/>
      <c r="G237" s="307"/>
      <c r="H237" s="25">
        <f t="shared" si="9"/>
        <v>0</v>
      </c>
      <c r="I237" s="243"/>
      <c r="J237" s="243"/>
      <c r="K237" s="243"/>
      <c r="L237" s="243"/>
      <c r="M237" s="229">
        <f t="shared" si="10"/>
        <v>0</v>
      </c>
      <c r="N237" s="37"/>
      <c r="O237" s="40"/>
      <c r="Q237" s="121"/>
      <c r="R237" s="175"/>
    </row>
    <row r="238" spans="2:18" x14ac:dyDescent="0.2">
      <c r="B238" s="555"/>
      <c r="C238" s="556"/>
      <c r="D238" s="322"/>
      <c r="E238" s="245"/>
      <c r="F238" s="323"/>
      <c r="G238" s="323"/>
      <c r="H238" s="174">
        <f t="shared" si="9"/>
        <v>0</v>
      </c>
      <c r="I238" s="243"/>
      <c r="J238" s="243"/>
      <c r="K238" s="243"/>
      <c r="L238" s="243"/>
      <c r="M238" s="229">
        <f t="shared" si="10"/>
        <v>0</v>
      </c>
      <c r="N238" s="37"/>
      <c r="O238" s="40"/>
      <c r="Q238" s="121"/>
      <c r="R238" s="175"/>
    </row>
    <row r="239" spans="2:18" x14ac:dyDescent="0.2">
      <c r="B239" s="555"/>
      <c r="C239" s="556"/>
      <c r="D239" s="322"/>
      <c r="E239" s="324"/>
      <c r="F239" s="323"/>
      <c r="G239" s="323"/>
      <c r="H239" s="174">
        <f t="shared" si="9"/>
        <v>0</v>
      </c>
      <c r="I239" s="243"/>
      <c r="J239" s="243"/>
      <c r="K239" s="243"/>
      <c r="L239" s="243"/>
      <c r="M239" s="229">
        <f t="shared" si="10"/>
        <v>0</v>
      </c>
      <c r="N239" s="37"/>
      <c r="O239" s="40"/>
      <c r="Q239" s="121"/>
      <c r="R239" s="175"/>
    </row>
    <row r="240" spans="2:18" x14ac:dyDescent="0.2">
      <c r="B240" s="555"/>
      <c r="C240" s="556"/>
      <c r="D240" s="322"/>
      <c r="E240" s="324"/>
      <c r="F240" s="323"/>
      <c r="G240" s="323"/>
      <c r="H240" s="174">
        <f t="shared" si="9"/>
        <v>0</v>
      </c>
      <c r="I240" s="243"/>
      <c r="J240" s="243"/>
      <c r="K240" s="243"/>
      <c r="L240" s="243"/>
      <c r="M240" s="229">
        <f t="shared" si="10"/>
        <v>0</v>
      </c>
      <c r="N240" s="37"/>
      <c r="O240" s="40"/>
      <c r="Q240" s="121"/>
      <c r="R240" s="175"/>
    </row>
    <row r="241" spans="2:18" ht="13.5" thickBot="1" x14ac:dyDescent="0.25">
      <c r="B241" s="555"/>
      <c r="C241" s="556"/>
      <c r="D241" s="322"/>
      <c r="E241" s="324"/>
      <c r="F241" s="323"/>
      <c r="G241" s="323"/>
      <c r="H241" s="174">
        <f>F241*G241</f>
        <v>0</v>
      </c>
      <c r="I241" s="243"/>
      <c r="J241" s="243"/>
      <c r="K241" s="243"/>
      <c r="L241" s="243"/>
      <c r="M241" s="229">
        <f t="shared" si="10"/>
        <v>0</v>
      </c>
      <c r="N241" s="37"/>
      <c r="O241" s="40"/>
      <c r="Q241" s="121"/>
      <c r="R241" s="175"/>
    </row>
    <row r="242" spans="2:18" ht="13.5" thickBot="1" x14ac:dyDescent="0.25">
      <c r="B242" s="557"/>
      <c r="C242" s="558"/>
      <c r="D242" s="311"/>
      <c r="E242" s="312"/>
      <c r="F242" s="313"/>
      <c r="G242" s="313"/>
      <c r="H242" s="34">
        <f t="shared" si="9"/>
        <v>0</v>
      </c>
      <c r="I242" s="250"/>
      <c r="J242" s="250"/>
      <c r="K242" s="250"/>
      <c r="L242" s="444"/>
      <c r="M242" s="283">
        <f t="shared" si="10"/>
        <v>0</v>
      </c>
      <c r="N242" s="576">
        <f>SUM(H234:H242)</f>
        <v>0</v>
      </c>
      <c r="O242" s="577"/>
      <c r="Q242" s="121"/>
      <c r="R242" s="175"/>
    </row>
    <row r="243" spans="2:18" x14ac:dyDescent="0.2">
      <c r="B243" s="553" t="s">
        <v>0</v>
      </c>
      <c r="C243" s="554"/>
      <c r="D243" s="410"/>
      <c r="E243" s="411"/>
      <c r="F243" s="412"/>
      <c r="G243" s="412"/>
      <c r="H243" s="253">
        <f t="shared" si="9"/>
        <v>0</v>
      </c>
      <c r="I243" s="428"/>
      <c r="J243" s="428"/>
      <c r="K243" s="428"/>
      <c r="L243" s="428"/>
      <c r="M243" s="229">
        <f t="shared" si="10"/>
        <v>0</v>
      </c>
      <c r="N243" s="37"/>
      <c r="O243" s="40"/>
      <c r="Q243" s="121"/>
      <c r="R243" s="175"/>
    </row>
    <row r="244" spans="2:18" ht="13.5" thickBot="1" x14ac:dyDescent="0.25">
      <c r="B244" s="555"/>
      <c r="C244" s="556"/>
      <c r="D244" s="413"/>
      <c r="E244" s="414"/>
      <c r="F244" s="415"/>
      <c r="G244" s="415"/>
      <c r="H244" s="178">
        <f t="shared" si="9"/>
        <v>0</v>
      </c>
      <c r="I244" s="429"/>
      <c r="J244" s="429"/>
      <c r="K244" s="429"/>
      <c r="L244" s="429"/>
      <c r="M244" s="229">
        <f t="shared" si="10"/>
        <v>0</v>
      </c>
      <c r="N244" s="37"/>
      <c r="O244" s="40"/>
      <c r="Q244" s="121"/>
      <c r="R244" s="175"/>
    </row>
    <row r="245" spans="2:18" ht="13.5" thickBot="1" x14ac:dyDescent="0.25">
      <c r="B245" s="557"/>
      <c r="C245" s="558"/>
      <c r="D245" s="416"/>
      <c r="E245" s="417"/>
      <c r="F245" s="418"/>
      <c r="G245" s="418"/>
      <c r="H245" s="254">
        <f t="shared" si="9"/>
        <v>0</v>
      </c>
      <c r="I245" s="430"/>
      <c r="J245" s="430"/>
      <c r="K245" s="430"/>
      <c r="L245" s="421"/>
      <c r="M245" s="283">
        <f t="shared" si="10"/>
        <v>0</v>
      </c>
      <c r="N245" s="576">
        <f>SUM(H243:H245)</f>
        <v>0</v>
      </c>
      <c r="O245" s="577"/>
      <c r="Q245" s="121"/>
      <c r="R245" s="175"/>
    </row>
    <row r="246" spans="2:18" x14ac:dyDescent="0.2">
      <c r="B246" s="539" t="s">
        <v>4</v>
      </c>
      <c r="C246" s="540"/>
      <c r="D246" s="410"/>
      <c r="E246" s="411"/>
      <c r="F246" s="412"/>
      <c r="G246" s="412"/>
      <c r="H246" s="253">
        <f t="shared" si="9"/>
        <v>0</v>
      </c>
      <c r="I246" s="428"/>
      <c r="J246" s="428"/>
      <c r="K246" s="428"/>
      <c r="L246" s="428"/>
      <c r="M246" s="229">
        <f t="shared" si="10"/>
        <v>0</v>
      </c>
      <c r="N246" s="23"/>
      <c r="O246" s="24"/>
      <c r="Q246" s="121"/>
      <c r="R246" s="175"/>
    </row>
    <row r="247" spans="2:18" ht="13.5" thickBot="1" x14ac:dyDescent="0.25">
      <c r="B247" s="541"/>
      <c r="C247" s="542"/>
      <c r="D247" s="413"/>
      <c r="E247" s="414"/>
      <c r="F247" s="415"/>
      <c r="G247" s="415"/>
      <c r="H247" s="178">
        <f>F247*G247</f>
        <v>0</v>
      </c>
      <c r="I247" s="429"/>
      <c r="J247" s="429"/>
      <c r="K247" s="429"/>
      <c r="L247" s="429"/>
      <c r="M247" s="229">
        <f t="shared" si="10"/>
        <v>0</v>
      </c>
      <c r="N247" s="23"/>
      <c r="O247" s="24"/>
      <c r="Q247" s="121"/>
      <c r="R247" s="175"/>
    </row>
    <row r="248" spans="2:18" ht="13.5" thickBot="1" x14ac:dyDescent="0.25">
      <c r="B248" s="543"/>
      <c r="C248" s="544"/>
      <c r="D248" s="416"/>
      <c r="E248" s="417"/>
      <c r="F248" s="418"/>
      <c r="G248" s="418"/>
      <c r="H248" s="254">
        <f>F248*G248</f>
        <v>0</v>
      </c>
      <c r="I248" s="430"/>
      <c r="J248" s="430"/>
      <c r="K248" s="430"/>
      <c r="L248" s="421"/>
      <c r="M248" s="283">
        <f t="shared" si="10"/>
        <v>0</v>
      </c>
      <c r="N248" s="576">
        <f>SUM(H246:H248)</f>
        <v>0</v>
      </c>
      <c r="O248" s="577"/>
      <c r="Q248" s="121"/>
      <c r="R248" s="175"/>
    </row>
    <row r="249" spans="2:18" ht="13.5" thickBot="1" x14ac:dyDescent="0.25">
      <c r="F249" s="38"/>
      <c r="H249" s="37"/>
      <c r="I249" s="218"/>
      <c r="J249" s="218"/>
      <c r="K249" s="218"/>
      <c r="L249" s="218"/>
      <c r="M249" s="227">
        <f t="shared" si="10"/>
        <v>0</v>
      </c>
      <c r="N249" s="37"/>
      <c r="O249" s="40"/>
      <c r="Q249" s="121"/>
      <c r="R249" s="175"/>
    </row>
    <row r="250" spans="2:18" ht="13.5" thickBot="1" x14ac:dyDescent="0.25">
      <c r="B250" s="280" t="s">
        <v>22</v>
      </c>
      <c r="C250" s="336"/>
      <c r="D250" s="337"/>
      <c r="E250" s="338"/>
      <c r="F250" s="339"/>
      <c r="G250" s="340"/>
      <c r="H250" s="285">
        <f>SUM(H134:H248)</f>
        <v>0</v>
      </c>
      <c r="I250" s="285">
        <f>SUM(I134:I248)</f>
        <v>0</v>
      </c>
      <c r="J250" s="285">
        <f>SUM(J134:J248)</f>
        <v>0</v>
      </c>
      <c r="K250" s="285">
        <f>SUM(K134:K248)</f>
        <v>0</v>
      </c>
      <c r="L250" s="285">
        <f>SUM(L134:L248)</f>
        <v>0</v>
      </c>
      <c r="M250" s="285">
        <f t="shared" si="10"/>
        <v>0</v>
      </c>
      <c r="N250" s="578">
        <f>SUM(O166+N188+N194+N202+N212+N220+N228+N233+N242+N245+N248)</f>
        <v>0</v>
      </c>
      <c r="O250" s="579"/>
      <c r="Q250" s="121"/>
      <c r="R250" s="175"/>
    </row>
    <row r="251" spans="2:18" x14ac:dyDescent="0.2">
      <c r="N251" s="41"/>
      <c r="O251" s="28"/>
    </row>
    <row r="252" spans="2:18" x14ac:dyDescent="0.2">
      <c r="N252" s="41"/>
      <c r="O252" s="28"/>
    </row>
  </sheetData>
  <sheetProtection password="DC06" sheet="1" objects="1" scenarios="1" formatCells="0" formatColumns="0" formatRows="0"/>
  <mergeCells count="49">
    <mergeCell ref="B2:C2"/>
    <mergeCell ref="B134:B166"/>
    <mergeCell ref="C157:C161"/>
    <mergeCell ref="C162:C166"/>
    <mergeCell ref="B167:C188"/>
    <mergeCell ref="B11:B43"/>
    <mergeCell ref="C34:C38"/>
    <mergeCell ref="C39:C43"/>
    <mergeCell ref="B44:C65"/>
    <mergeCell ref="B120:C122"/>
    <mergeCell ref="N127:O127"/>
    <mergeCell ref="N188:O188"/>
    <mergeCell ref="B90:C97"/>
    <mergeCell ref="N97:O97"/>
    <mergeCell ref="B98:C105"/>
    <mergeCell ref="N105:O105"/>
    <mergeCell ref="B106:C110"/>
    <mergeCell ref="N110:O110"/>
    <mergeCell ref="B111:C119"/>
    <mergeCell ref="N119:O119"/>
    <mergeCell ref="B123:C125"/>
    <mergeCell ref="N125:O125"/>
    <mergeCell ref="N122:O122"/>
    <mergeCell ref="N65:O65"/>
    <mergeCell ref="B66:C71"/>
    <mergeCell ref="B72:C79"/>
    <mergeCell ref="N79:O79"/>
    <mergeCell ref="B80:C89"/>
    <mergeCell ref="N89:O89"/>
    <mergeCell ref="N71:O71"/>
    <mergeCell ref="B189:C194"/>
    <mergeCell ref="N194:O194"/>
    <mergeCell ref="B195:C202"/>
    <mergeCell ref="N202:O202"/>
    <mergeCell ref="B203:C212"/>
    <mergeCell ref="N212:O212"/>
    <mergeCell ref="B213:C220"/>
    <mergeCell ref="N220:O220"/>
    <mergeCell ref="B221:C228"/>
    <mergeCell ref="N228:O228"/>
    <mergeCell ref="B246:C248"/>
    <mergeCell ref="N248:O248"/>
    <mergeCell ref="N250:O250"/>
    <mergeCell ref="B229:C233"/>
    <mergeCell ref="N233:O233"/>
    <mergeCell ref="B234:C242"/>
    <mergeCell ref="N242:O242"/>
    <mergeCell ref="B243:C245"/>
    <mergeCell ref="N245:O245"/>
  </mergeCells>
  <conditionalFormatting sqref="M11:M132 M134:M250">
    <cfRule type="expression" dxfId="12" priority="1" stopIfTrue="1">
      <formula>M11&lt;&gt;H11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</vt:i4>
      </vt:variant>
    </vt:vector>
  </HeadingPairs>
  <TitlesOfParts>
    <vt:vector size="29" baseType="lpstr">
      <vt:lpstr>Instrucciones</vt:lpstr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CONDICIONES</vt:lpstr>
      <vt:lpstr>Aportes FIA Consolidado</vt:lpstr>
      <vt:lpstr>Aportes Contraparte Consolidado</vt:lpstr>
      <vt:lpstr>Opcion_Postulada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admin</cp:lastModifiedBy>
  <cp:lastPrinted>2015-08-19T17:47:47Z</cp:lastPrinted>
  <dcterms:created xsi:type="dcterms:W3CDTF">2007-07-31T21:27:49Z</dcterms:created>
  <dcterms:modified xsi:type="dcterms:W3CDTF">2021-03-02T18:30:22Z</dcterms:modified>
</cp:coreProperties>
</file>