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8 Consultoria Los Lagos\00 Documentos Postulación\"/>
    </mc:Choice>
  </mc:AlternateContent>
  <xr:revisionPtr revIDLastSave="0" documentId="13_ncr:1_{BA2541F6-3392-4021-92F7-5A80D5FE766D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3" l="1"/>
  <c r="F22" i="13"/>
  <c r="F13" i="15"/>
  <c r="F11" i="19"/>
  <c r="F12" i="19"/>
  <c r="F6" i="13"/>
  <c r="F7" i="13"/>
  <c r="F5" i="15"/>
  <c r="F6" i="15"/>
  <c r="F7" i="15"/>
  <c r="F10" i="19"/>
  <c r="F12" i="13"/>
  <c r="F11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F7" i="11"/>
  <c r="F6" i="11"/>
  <c r="F5" i="11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1" i="15"/>
  <c r="F20" i="15"/>
  <c r="F19" i="15"/>
  <c r="F18" i="15"/>
  <c r="F17" i="15"/>
  <c r="F16" i="15"/>
  <c r="F15" i="15"/>
  <c r="F14" i="15"/>
  <c r="F12" i="15"/>
  <c r="F10" i="15"/>
  <c r="F9" i="15"/>
  <c r="F8" i="15"/>
  <c r="F22" i="15" l="1"/>
  <c r="D10" i="17"/>
  <c r="B8" i="17"/>
  <c r="B9" i="17"/>
  <c r="C22" i="17"/>
  <c r="C21" i="17"/>
  <c r="C23" i="17"/>
  <c r="C20" i="17"/>
  <c r="D9" i="17"/>
  <c r="D8" i="17"/>
  <c r="D11" i="17"/>
  <c r="B23" i="17"/>
  <c r="C11" i="17"/>
  <c r="B22" i="17"/>
  <c r="C10" i="17"/>
  <c r="B21" i="17"/>
  <c r="C9" i="17"/>
  <c r="B24" i="17"/>
  <c r="D24" i="17" s="1"/>
  <c r="C12" i="17"/>
  <c r="E12" i="17" s="1"/>
  <c r="B20" i="17"/>
  <c r="C8" i="17"/>
  <c r="B10" i="17"/>
  <c r="F23" i="19"/>
  <c r="F13" i="11"/>
  <c r="F23" i="13"/>
  <c r="D22" i="17" l="1"/>
  <c r="E11" i="17"/>
  <c r="E8" i="17"/>
  <c r="E9" i="17"/>
  <c r="D23" i="17"/>
  <c r="E10" i="17"/>
  <c r="D21" i="17"/>
  <c r="D20" i="17"/>
  <c r="C25" i="17"/>
  <c r="B25" i="17"/>
  <c r="F13" i="20"/>
  <c r="D25" i="17" l="1"/>
  <c r="B26" i="17" s="1"/>
  <c r="C26" i="17" l="1"/>
  <c r="D13" i="17"/>
  <c r="C13" i="17"/>
  <c r="I10" i="17" l="1"/>
  <c r="B13" i="17"/>
  <c r="I8" i="17" s="1"/>
  <c r="K8" i="17" l="1"/>
  <c r="E13" i="17"/>
  <c r="I11" i="17" s="1"/>
  <c r="D14" i="17" l="1"/>
  <c r="E14" i="17"/>
  <c r="C14" i="17"/>
  <c r="B14" i="17"/>
  <c r="I9" i="17" s="1"/>
  <c r="K9" i="17" s="1"/>
  <c r="K11" i="17"/>
</calcChain>
</file>

<file path=xl/sharedStrings.xml><?xml version="1.0" encoding="utf-8"?>
<sst xmlns="http://schemas.openxmlformats.org/spreadsheetml/2006/main" count="214" uniqueCount="127">
  <si>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</si>
  <si>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</si>
  <si>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</si>
  <si>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</si>
  <si>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</si>
  <si>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</si>
  <si>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</si>
  <si>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</si>
  <si>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</si>
  <si>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</si>
  <si>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</si>
  <si>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</si>
  <si>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</si>
  <si>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</si>
  <si>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</si>
  <si>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</si>
  <si>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</si>
  <si>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</si>
  <si>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</si>
  <si>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</si>
  <si>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</si>
  <si>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</si>
  <si>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</si>
  <si>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</si>
  <si>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</si>
  <si>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</si>
  <si>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</si>
  <si>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</si>
  <si>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</si>
  <si>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</si>
  <si>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</si>
  <si>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</si>
  <si>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</si>
  <si>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</si>
  <si>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</si>
  <si>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</si>
  <si>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</si>
  <si>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</si>
  <si>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</si>
  <si>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</si>
  <si>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</si>
  <si>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</si>
  <si>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</si>
  <si>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</si>
  <si>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</si>
  <si>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</si>
  <si>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</si>
  <si>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</si>
  <si>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</si>
  <si>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</si>
  <si>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</si>
  <si>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</si>
  <si>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</si>
  <si>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</si>
  <si>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</si>
  <si>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</si>
  <si>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</si>
  <si>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</si>
  <si>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</si>
  <si>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</si>
  <si>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</si>
  <si>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</si>
  <si>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</si>
  <si>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</si>
  <si>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</si>
  <si>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</si>
  <si>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</si>
  <si>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</si>
  <si>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</si>
  <si>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</si>
  <si>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</si>
  <si>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</si>
  <si>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</si>
  <si>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</si>
  <si>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</si>
  <si>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</si>
  <si>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</si>
  <si>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</si>
  <si>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</si>
  <si>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</si>
  <si>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</si>
  <si>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</si>
  <si>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necesarios para la organización de la actividad: teléfono, material de oficina, boletines y publicaciones</t>
  </si>
  <si>
    <t>En caso de considerar aportes de otra procedencia, recuerde adjuntar el Anexo 8.</t>
  </si>
  <si>
    <t>7.- Finalizada la memoria de cálculo, debe subir el documento en formato excel a la plataforma de postulación online https://convocatoria.fia.cl/.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</si>
  <si>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</si>
  <si>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</si>
  <si>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</si>
  <si>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</si>
  <si>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</si>
  <si>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</si>
  <si>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</si>
  <si>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</si>
  <si>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>N° de cotización (según Anexo N°6)</t>
  </si>
  <si>
    <t xml:space="preserve">N° de cotización (según Anexo N°6), según corresponda. </t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</si>
  <si>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</si>
  <si>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</si>
  <si>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</si>
  <si>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</si>
  <si>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</si>
  <si>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</si>
  <si>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</si>
  <si>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</si>
  <si>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</si>
  <si>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</si>
  <si>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"1.6 Condiciones de financiamiento</t>
    </r>
    <r>
      <rPr>
        <b/>
        <sz val="10"/>
        <rFont val="Arial"/>
        <family val="2"/>
      </rPr>
      <t xml:space="preserve">"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</si>
  <si>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1.6.2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rFont val="Arial"/>
        <family val="2"/>
      </rPr>
      <t>1</t>
    </r>
    <r>
      <rPr>
        <b/>
        <sz val="10"/>
        <color theme="1"/>
        <rFont val="Arial"/>
        <family val="2"/>
      </rPr>
      <t>.6.3. Íte</t>
    </r>
    <r>
      <rPr>
        <b/>
        <sz val="10"/>
        <rFont val="Arial"/>
        <family val="2"/>
      </rPr>
      <t>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</si>
  <si>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e internacionales en clase económica con maleta en cabina. Los pasajes son comprados por el ejecutor y excepcionalmente, podrán ser adquiridos directamente por FIA, por cuenta del ejecutor.</t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</si>
  <si>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</si>
  <si>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</si>
  <si>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</si>
  <si>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</t>
  </si>
  <si>
    <t>Formulario de viáticos, si corresponde.</t>
  </si>
  <si>
    <t>Honorarios por formulación de la propuesta.  (**)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</si>
  <si>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a aquellas entidades que no cuenten dentro de su equipo técnico con personal capacitado para ello,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</si>
  <si>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Pasajes aéreos nacionales e internacionales en clase económica, con maleta en cabina.</t>
  </si>
  <si>
    <t>Tasas de embarque y seguros de viaje.</t>
  </si>
  <si>
    <t>Peajes</t>
  </si>
  <si>
    <t>Alimentación y alojamiento</t>
  </si>
  <si>
    <t>Estacionamiento.</t>
  </si>
  <si>
    <t>Honorarios por servicio de intérpretes (*).</t>
  </si>
  <si>
    <t>Honorarios por servicio de organización y gestión de la propuesta (**).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</si>
  <si>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u. otro tipo de documentación para respaldar el gasto. 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La entidad postulante podrá valorizar el tiempo del coordinador y/o del equipo técnico dedicado a la organización y gestión de la propuesta en el Ítem servicios de terceros, en aporte no pecuniario de la contraparte.</t>
    </r>
  </si>
  <si>
    <t>Gastos para actividades de difusión: arriendo de equipos, salas, coffee break, folletos, afiches, otros.</t>
  </si>
  <si>
    <t>Gastos por uso de plataforma para el desarrollo de la propuesta (Zoom, Team, Webinar, Ninja, Miro, Mural, etc.).</t>
  </si>
  <si>
    <t>MEMORIA DE CÁLCULO
CONSULTORÍAS PARA LA INNOVACIÓN PARA LA REGIÓN DE LOS LAGOS</t>
  </si>
  <si>
    <r>
      <t>1.- Leer las Bases técnicas y administrativas "</t>
    </r>
    <r>
      <rPr>
        <b/>
        <sz val="10"/>
        <color theme="1"/>
        <rFont val="Arial"/>
        <family val="2"/>
      </rPr>
      <t>Consultorías para la innovación para la región de Los Lagos</t>
    </r>
    <r>
      <rPr>
        <b/>
        <sz val="10"/>
        <rFont val="Arial"/>
        <family val="2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</si>
</sst>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b/>
      <u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2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6" xfId="2" applyFont="1" applyFill="1" applyBorder="1" applyAlignment="1" applyProtection="1">
      <alignment vertical="center" wrapText="1"/>
      <protection locked="0"/>
    </xf>
    <xf numFmtId="49" fontId="5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5" fillId="6" borderId="4" xfId="1" applyFill="1" applyBorder="1" applyAlignment="1">
      <alignment horizontal="left" vertical="center" wrapText="1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0" fillId="8" borderId="4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3" xfId="1" applyFont="1" applyBorder="1" applyAlignment="1">
      <alignment horizontal="left"/>
    </xf>
    <xf numFmtId="0" fontId="23" fillId="0" borderId="0" xfId="1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/>
    </xf>
    <xf numFmtId="0" fontId="20" fillId="8" borderId="5" xfId="1" applyFont="1" applyFill="1" applyBorder="1" applyAlignment="1">
      <alignment horizontal="left" vertical="center"/>
    </xf>
    <xf numFmtId="0" fontId="20" fillId="8" borderId="15" xfId="1" applyFont="1" applyFill="1" applyBorder="1" applyAlignment="1">
      <alignment horizontal="left" vertical="center"/>
    </xf>
    <xf numFmtId="0" fontId="20" fillId="8" borderId="8" xfId="1" applyFont="1" applyFill="1" applyBorder="1" applyAlignment="1">
      <alignment horizontal="left" vertical="center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70" zoomScaleNormal="70" workbookViewId="0">
      <selection activeCell="L15" sqref="L15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8.7109375" style="5" customWidth="1"/>
    <col min="11" max="16384" width="11.5703125" style="5"/>
  </cols>
  <sheetData>
    <row r="2" spans="1:10" ht="23.25" customHeight="1" x14ac:dyDescent="0.2">
      <c r="C2" s="169" t="s">
        <v>125</v>
      </c>
      <c r="D2" s="169"/>
      <c r="E2" s="169"/>
      <c r="F2" s="169"/>
      <c r="G2" s="169"/>
      <c r="H2" s="169"/>
      <c r="I2" s="169"/>
      <c r="J2" s="169"/>
    </row>
    <row r="3" spans="1:10" ht="6" customHeight="1" x14ac:dyDescent="0.2">
      <c r="C3" s="169"/>
      <c r="D3" s="169"/>
      <c r="E3" s="169"/>
      <c r="F3" s="169"/>
      <c r="G3" s="169"/>
      <c r="H3" s="169"/>
      <c r="I3" s="169"/>
      <c r="J3" s="169"/>
    </row>
    <row r="4" spans="1:10" ht="11.25" customHeight="1" x14ac:dyDescent="0.2">
      <c r="A4" s="171"/>
      <c r="B4" s="171"/>
      <c r="C4" s="170"/>
      <c r="D4" s="170"/>
      <c r="E4" s="170"/>
      <c r="F4" s="170"/>
      <c r="G4" s="170"/>
      <c r="H4" s="170"/>
      <c r="I4" s="170"/>
      <c r="J4" s="170"/>
    </row>
    <row r="5" spans="1:10" ht="16.7" customHeight="1" x14ac:dyDescent="0.2">
      <c r="A5" s="139" t="s">
        <v>100</v>
      </c>
      <c r="B5" s="139"/>
      <c r="C5" s="140"/>
      <c r="D5" s="141"/>
      <c r="E5" s="141"/>
      <c r="F5" s="141"/>
      <c r="G5" s="141"/>
      <c r="H5" s="141"/>
      <c r="I5" s="141"/>
      <c r="J5" s="142"/>
    </row>
    <row r="6" spans="1:10" ht="16.7" customHeight="1" x14ac:dyDescent="0.2">
      <c r="A6" s="139" t="s">
        <v>101</v>
      </c>
      <c r="B6" s="139"/>
      <c r="C6" s="140"/>
      <c r="D6" s="141"/>
      <c r="E6" s="141"/>
      <c r="F6" s="141"/>
      <c r="G6" s="141"/>
      <c r="H6" s="141"/>
      <c r="I6" s="141"/>
      <c r="J6" s="142"/>
    </row>
    <row r="7" spans="1:10" ht="16.7" customHeight="1" x14ac:dyDescent="0.2">
      <c r="A7" s="139" t="s">
        <v>102</v>
      </c>
      <c r="B7" s="139"/>
      <c r="C7" s="140"/>
      <c r="D7" s="141"/>
      <c r="E7" s="141"/>
      <c r="F7" s="141"/>
      <c r="G7" s="141"/>
      <c r="H7" s="141"/>
      <c r="I7" s="141"/>
      <c r="J7" s="142"/>
    </row>
    <row r="8" spans="1:10" ht="19.5" customHeight="1" x14ac:dyDescent="0.2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ht="15" x14ac:dyDescent="0.2">
      <c r="A9" s="172" t="s">
        <v>24</v>
      </c>
      <c r="B9" s="173"/>
      <c r="C9" s="173"/>
      <c r="D9" s="173"/>
      <c r="E9" s="173"/>
      <c r="F9" s="173"/>
      <c r="G9" s="173"/>
      <c r="H9" s="173"/>
      <c r="I9" s="173"/>
      <c r="J9" s="174"/>
    </row>
    <row r="10" spans="1:10" ht="19.5" customHeight="1" x14ac:dyDescent="0.2">
      <c r="A10" s="149" t="s">
        <v>49</v>
      </c>
      <c r="B10" s="150"/>
      <c r="C10" s="150"/>
      <c r="D10" s="150"/>
      <c r="E10" s="150"/>
      <c r="F10" s="150"/>
      <c r="G10" s="150"/>
      <c r="H10" s="150"/>
      <c r="I10" s="150"/>
      <c r="J10" s="151"/>
    </row>
    <row r="11" spans="1:10" ht="0.95" customHeight="1" x14ac:dyDescent="0.2">
      <c r="A11" s="149"/>
      <c r="B11" s="150"/>
      <c r="C11" s="150"/>
      <c r="D11" s="150"/>
      <c r="E11" s="150"/>
      <c r="F11" s="150"/>
      <c r="G11" s="150"/>
      <c r="H11" s="150"/>
      <c r="I11" s="150"/>
      <c r="J11" s="151"/>
    </row>
    <row r="12" spans="1:10" ht="15" x14ac:dyDescent="0.2">
      <c r="A12" s="172" t="s">
        <v>25</v>
      </c>
      <c r="B12" s="173"/>
      <c r="C12" s="173"/>
      <c r="D12" s="173"/>
      <c r="E12" s="173"/>
      <c r="F12" s="173"/>
      <c r="G12" s="173"/>
      <c r="H12" s="173"/>
      <c r="I12" s="173"/>
      <c r="J12" s="174"/>
    </row>
    <row r="13" spans="1:10" s="9" customFormat="1" ht="24.6" customHeight="1" x14ac:dyDescent="0.25">
      <c r="A13" s="152" t="s">
        <v>126</v>
      </c>
      <c r="B13" s="153"/>
      <c r="C13" s="153"/>
      <c r="D13" s="153"/>
      <c r="E13" s="153"/>
      <c r="F13" s="153"/>
      <c r="G13" s="153"/>
      <c r="H13" s="153"/>
      <c r="I13" s="153"/>
      <c r="J13" s="154"/>
    </row>
    <row r="14" spans="1:10" s="9" customFormat="1" ht="27.75" customHeight="1" x14ac:dyDescent="0.25">
      <c r="A14" s="155" t="s">
        <v>105</v>
      </c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0" s="9" customFormat="1" ht="27.75" customHeight="1" x14ac:dyDescent="0.25">
      <c r="A15" s="157" t="s">
        <v>106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s="9" customFormat="1" ht="47.1" customHeight="1" x14ac:dyDescent="0.25">
      <c r="A16" s="157" t="s">
        <v>104</v>
      </c>
      <c r="B16" s="153"/>
      <c r="C16" s="153"/>
      <c r="D16" s="153"/>
      <c r="E16" s="153"/>
      <c r="F16" s="153"/>
      <c r="G16" s="153"/>
      <c r="H16" s="153"/>
      <c r="I16" s="153"/>
      <c r="J16" s="154"/>
    </row>
    <row r="17" spans="1:10" s="10" customFormat="1" ht="18" customHeight="1" x14ac:dyDescent="0.25">
      <c r="A17" s="162" t="s">
        <v>99</v>
      </c>
      <c r="B17" s="163"/>
      <c r="C17" s="163"/>
      <c r="D17" s="163"/>
      <c r="E17" s="163"/>
      <c r="F17" s="163"/>
      <c r="G17" s="163"/>
      <c r="H17" s="163"/>
      <c r="I17" s="163"/>
      <c r="J17" s="164"/>
    </row>
    <row r="18" spans="1:10" ht="3.6" customHeight="1" x14ac:dyDescent="0.2">
      <c r="A18" s="11"/>
      <c r="J18" s="12"/>
    </row>
    <row r="19" spans="1:10" ht="15" x14ac:dyDescent="0.2">
      <c r="A19" s="11"/>
      <c r="B19" s="165" t="s">
        <v>26</v>
      </c>
      <c r="C19" s="165"/>
      <c r="D19" s="175" t="s">
        <v>27</v>
      </c>
      <c r="E19" s="176"/>
      <c r="F19" s="176"/>
      <c r="G19" s="176"/>
      <c r="H19" s="176"/>
      <c r="I19" s="177"/>
      <c r="J19" s="12"/>
    </row>
    <row r="20" spans="1:10" ht="15" x14ac:dyDescent="0.2">
      <c r="A20" s="11"/>
      <c r="B20" s="144" t="s">
        <v>51</v>
      </c>
      <c r="C20" s="145"/>
      <c r="D20" s="146" t="s">
        <v>63</v>
      </c>
      <c r="E20" s="147"/>
      <c r="F20" s="147"/>
      <c r="G20" s="147"/>
      <c r="H20" s="147"/>
      <c r="I20" s="148"/>
      <c r="J20" s="12"/>
    </row>
    <row r="21" spans="1:10" ht="15" x14ac:dyDescent="0.2">
      <c r="A21" s="11"/>
      <c r="B21" s="144" t="s">
        <v>28</v>
      </c>
      <c r="C21" s="145"/>
      <c r="D21" s="146" t="s">
        <v>50</v>
      </c>
      <c r="E21" s="147"/>
      <c r="F21" s="147"/>
      <c r="G21" s="147"/>
      <c r="H21" s="147"/>
      <c r="I21" s="148"/>
      <c r="J21" s="12"/>
    </row>
    <row r="22" spans="1:10" ht="15" x14ac:dyDescent="0.2">
      <c r="A22" s="11"/>
      <c r="B22" s="144" t="s">
        <v>52</v>
      </c>
      <c r="C22" s="145"/>
      <c r="D22" s="146" t="s">
        <v>53</v>
      </c>
      <c r="E22" s="147"/>
      <c r="F22" s="147"/>
      <c r="G22" s="147"/>
      <c r="H22" s="147"/>
      <c r="I22" s="148"/>
      <c r="J22" s="12"/>
    </row>
    <row r="23" spans="1:10" ht="15" x14ac:dyDescent="0.2">
      <c r="A23" s="11"/>
      <c r="B23" s="144" t="s">
        <v>54</v>
      </c>
      <c r="C23" s="145"/>
      <c r="D23" s="146" t="s">
        <v>55</v>
      </c>
      <c r="E23" s="147"/>
      <c r="F23" s="147"/>
      <c r="G23" s="147"/>
      <c r="H23" s="147"/>
      <c r="I23" s="148"/>
      <c r="J23" s="12"/>
    </row>
    <row r="24" spans="1:10" ht="15" x14ac:dyDescent="0.2">
      <c r="A24" s="11"/>
      <c r="B24" s="144" t="s">
        <v>56</v>
      </c>
      <c r="C24" s="145"/>
      <c r="D24" s="146" t="s">
        <v>58</v>
      </c>
      <c r="E24" s="147"/>
      <c r="F24" s="147"/>
      <c r="G24" s="147"/>
      <c r="H24" s="147"/>
      <c r="I24" s="148"/>
      <c r="J24" s="12"/>
    </row>
    <row r="25" spans="1:10" ht="15" x14ac:dyDescent="0.2">
      <c r="A25" s="11"/>
      <c r="B25" s="144" t="s">
        <v>57</v>
      </c>
      <c r="C25" s="145"/>
      <c r="D25" s="146" t="s">
        <v>59</v>
      </c>
      <c r="E25" s="147"/>
      <c r="F25" s="147"/>
      <c r="G25" s="147"/>
      <c r="H25" s="147"/>
      <c r="I25" s="148"/>
      <c r="J25" s="12"/>
    </row>
    <row r="26" spans="1:10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">
      <c r="A27" s="158" t="s">
        <v>29</v>
      </c>
      <c r="B27" s="159"/>
      <c r="C27" s="159"/>
      <c r="D27" s="159"/>
      <c r="E27" s="159"/>
      <c r="F27" s="159"/>
      <c r="G27" s="159"/>
      <c r="H27" s="159"/>
      <c r="I27" s="159"/>
      <c r="J27" s="160"/>
    </row>
    <row r="28" spans="1:10" ht="6.75" customHeight="1" thickBot="1" x14ac:dyDescent="0.25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0" ht="13.5" thickBot="1" x14ac:dyDescent="0.25">
      <c r="A29" s="11"/>
      <c r="B29" s="18"/>
      <c r="C29" s="166" t="s">
        <v>30</v>
      </c>
      <c r="D29" s="167"/>
      <c r="E29" s="167"/>
      <c r="F29" s="167"/>
      <c r="G29" s="167"/>
      <c r="H29" s="167"/>
      <c r="I29" s="167"/>
      <c r="J29" s="168"/>
    </row>
    <row r="30" spans="1:10" ht="13.5" thickBot="1" x14ac:dyDescent="0.25">
      <c r="A30" s="11"/>
      <c r="B30" s="4"/>
      <c r="C30" s="166" t="s">
        <v>31</v>
      </c>
      <c r="D30" s="167"/>
      <c r="E30" s="167"/>
      <c r="F30" s="167"/>
      <c r="G30" s="167"/>
      <c r="H30" s="167"/>
      <c r="I30" s="167"/>
      <c r="J30" s="168"/>
    </row>
    <row r="31" spans="1:10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">
      <c r="A32" s="161" t="s">
        <v>84</v>
      </c>
      <c r="B32" s="161"/>
      <c r="C32" s="161"/>
      <c r="D32" s="161"/>
      <c r="E32" s="161"/>
      <c r="F32" s="161"/>
      <c r="G32" s="161"/>
      <c r="H32" s="161"/>
      <c r="I32" s="161"/>
      <c r="J32" s="161"/>
    </row>
    <row r="33" spans="1:10" ht="6.6" customHeight="1" x14ac:dyDescent="0.2">
      <c r="A33" s="161"/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0" s="46" customFormat="1" ht="49.5" customHeight="1" x14ac:dyDescent="0.25">
      <c r="A34" s="143" t="s">
        <v>103</v>
      </c>
      <c r="B34" s="143"/>
      <c r="C34" s="143"/>
      <c r="D34" s="143"/>
      <c r="E34" s="143"/>
      <c r="F34" s="143"/>
      <c r="G34" s="143"/>
      <c r="H34" s="143"/>
      <c r="I34" s="143"/>
      <c r="J34" s="143"/>
    </row>
  </sheetData>
  <sheetProtection algorithmName="SHA-512" hashValue="ODoIN5/QRtDzEl5IOrrrCVVl5f2N4MBzih4FC9xe3wQVWrWx33Huh3XGJuha6jsMD5Lm9DQM3er9SOF0PPO5bA==" saltValue="3AdWZGBsSS19a4d6sql1iQ==" spinCount="100000" sheet="1" objects="1" scenarios="1"/>
  <mergeCells count="35">
    <mergeCell ref="B23:C23"/>
    <mergeCell ref="D23:I23"/>
    <mergeCell ref="A6:B6"/>
    <mergeCell ref="D25:I25"/>
    <mergeCell ref="A17:J17"/>
    <mergeCell ref="B19:C19"/>
    <mergeCell ref="C30:J30"/>
    <mergeCell ref="C2:J4"/>
    <mergeCell ref="A4:B4"/>
    <mergeCell ref="A9:J9"/>
    <mergeCell ref="A12:J12"/>
    <mergeCell ref="C29:J29"/>
    <mergeCell ref="B24:C24"/>
    <mergeCell ref="D24:I24"/>
    <mergeCell ref="D19:I19"/>
    <mergeCell ref="B21:C21"/>
    <mergeCell ref="D21:I21"/>
    <mergeCell ref="B22:C22"/>
    <mergeCell ref="D22:I22"/>
    <mergeCell ref="A7:B7"/>
    <mergeCell ref="C6:J6"/>
    <mergeCell ref="C7:J7"/>
    <mergeCell ref="A34:J3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70" zoomScaleNormal="70" workbookViewId="0">
      <selection activeCell="I6" sqref="I6:K6"/>
    </sheetView>
  </sheetViews>
  <sheetFormatPr baseColWidth="10" defaultColWidth="11.5703125" defaultRowHeight="12.75" x14ac:dyDescent="0.2"/>
  <cols>
    <col min="1" max="1" width="56.5703125" style="19" customWidth="1"/>
    <col min="2" max="5" width="18.5703125" style="19" customWidth="1"/>
    <col min="6" max="6" width="4.85546875" style="19" customWidth="1"/>
    <col min="7" max="7" width="6.5703125" style="19" customWidth="1"/>
    <col min="8" max="8" width="32.85546875" style="19" customWidth="1"/>
    <col min="9" max="10" width="19.140625" style="19" customWidth="1"/>
    <col min="11" max="11" width="15.140625" style="19" customWidth="1"/>
    <col min="12" max="16384" width="11.5703125" style="19"/>
  </cols>
  <sheetData>
    <row r="1" spans="1:12" ht="15.75" x14ac:dyDescent="0.2">
      <c r="A1" s="178" t="s">
        <v>35</v>
      </c>
      <c r="B1" s="178"/>
      <c r="C1" s="178"/>
      <c r="D1" s="178"/>
    </row>
    <row r="4" spans="1:12" x14ac:dyDescent="0.2">
      <c r="A4" s="21" t="s">
        <v>36</v>
      </c>
    </row>
    <row r="6" spans="1:12" ht="21.6" customHeight="1" x14ac:dyDescent="0.2">
      <c r="A6" s="182" t="s">
        <v>16</v>
      </c>
      <c r="B6" s="182" t="s">
        <v>32</v>
      </c>
      <c r="C6" s="179" t="s">
        <v>33</v>
      </c>
      <c r="D6" s="181"/>
      <c r="E6" s="182" t="s">
        <v>34</v>
      </c>
      <c r="I6" s="179" t="s">
        <v>45</v>
      </c>
      <c r="J6" s="180"/>
      <c r="K6" s="181"/>
    </row>
    <row r="7" spans="1:12" ht="21.75" customHeight="1" x14ac:dyDescent="0.2">
      <c r="A7" s="183"/>
      <c r="B7" s="183"/>
      <c r="C7" s="22" t="s">
        <v>10</v>
      </c>
      <c r="D7" s="22" t="s">
        <v>11</v>
      </c>
      <c r="E7" s="183"/>
      <c r="I7" s="22" t="s">
        <v>47</v>
      </c>
      <c r="J7" s="22" t="s">
        <v>62</v>
      </c>
      <c r="K7" s="22" t="s">
        <v>46</v>
      </c>
    </row>
    <row r="8" spans="1:12" ht="21.75" customHeight="1" x14ac:dyDescent="0.25">
      <c r="A8" s="20" t="s">
        <v>8</v>
      </c>
      <c r="B8" s="49">
        <f>SUM('Memoria Aporte FIA al Ejecutor'!F5:F14)</f>
        <v>0</v>
      </c>
      <c r="C8" s="49">
        <f>SUM('Aporte Pecuniario de Ejecutor'!F5:F13)+SUM('Aporte Pecuniario Otra Proceden'!F5:F13)</f>
        <v>0</v>
      </c>
      <c r="D8" s="49">
        <f>SUM('Aporte NoPecuniario de Ejecutor'!F5)+SUM('Aporte NoPecuniario Otra Proced'!F5)</f>
        <v>0</v>
      </c>
      <c r="E8" s="49">
        <f>SUM(B8:D8)</f>
        <v>0</v>
      </c>
      <c r="H8" s="20" t="s">
        <v>89</v>
      </c>
      <c r="I8" s="125">
        <f>IF($B$13=0,0,$B$13)</f>
        <v>0</v>
      </c>
      <c r="J8" s="52">
        <v>7000000</v>
      </c>
      <c r="K8" s="35" t="str">
        <f>+IF(ISNUMBER(I8),IF(I8&lt;=J8,"CUMPLE","NO CUMPLE"),"-")</f>
        <v>CUMPLE</v>
      </c>
      <c r="L8" s="39"/>
    </row>
    <row r="9" spans="1:12" ht="21.75" customHeight="1" x14ac:dyDescent="0.25">
      <c r="A9" s="20" t="s">
        <v>6</v>
      </c>
      <c r="B9" s="49">
        <f>SUM('Memoria Aporte FIA al Ejecutor'!F15:F19)</f>
        <v>0</v>
      </c>
      <c r="C9" s="49">
        <f>SUM('Aporte Pecuniario de Ejecutor'!F14:F18)+SUM('Aporte Pecuniario Otra Proceden'!F14:F18)</f>
        <v>0</v>
      </c>
      <c r="D9" s="49">
        <f>SUM('Aporte NoPecuniario de Ejecutor'!F6:F7)+SUM('Aporte NoPecuniario Otra Proced'!F6:F7)</f>
        <v>0</v>
      </c>
      <c r="E9" s="49">
        <f>SUM(B9:D9)</f>
        <v>0</v>
      </c>
      <c r="H9" s="20" t="s">
        <v>90</v>
      </c>
      <c r="I9" s="48">
        <f>IF($B$14=0,0,$B$14)</f>
        <v>0</v>
      </c>
      <c r="J9" s="36">
        <v>0.95</v>
      </c>
      <c r="K9" s="35" t="str">
        <f>+IF(ISNUMBER(I9),IF(I9&lt;=J9,"CUMPLE","NO CUMPLE"),"-")</f>
        <v>CUMPLE</v>
      </c>
    </row>
    <row r="10" spans="1:12" ht="21.75" customHeight="1" x14ac:dyDescent="0.25">
      <c r="A10" s="20" t="s">
        <v>4</v>
      </c>
      <c r="B10" s="49">
        <f>SUM('Memoria Aporte FIA al Ejecutor'!F20:F21)</f>
        <v>0</v>
      </c>
      <c r="C10" s="49">
        <f>SUM('Aporte Pecuniario de Ejecutor'!F19:F20)+SUM('Aporte Pecuniario Otra Proceden'!F19:F20)</f>
        <v>0</v>
      </c>
      <c r="D10" s="49">
        <f>SUM('Aporte NoPecuniario de Ejecutor'!F8:F10)+SUM('Aporte NoPecuniario Otra Proced'!F8:F10)</f>
        <v>0</v>
      </c>
      <c r="E10" s="49">
        <f>SUM(B10:D10)</f>
        <v>0</v>
      </c>
      <c r="H10" s="20" t="s">
        <v>48</v>
      </c>
      <c r="I10" s="125">
        <f>IF(SUM(C13,D13)=0,0,SUM(C13,D13))</f>
        <v>0</v>
      </c>
      <c r="J10" s="37" t="s">
        <v>0</v>
      </c>
      <c r="K10" s="35" t="s">
        <v>0</v>
      </c>
    </row>
    <row r="11" spans="1:12" ht="21.6" customHeight="1" x14ac:dyDescent="0.25">
      <c r="A11" s="20" t="s">
        <v>17</v>
      </c>
      <c r="B11" s="38" t="s">
        <v>0</v>
      </c>
      <c r="C11" s="49">
        <f>SUM('Aporte Pecuniario de Ejecutor'!F21)+SUM('Aporte Pecuniario Otra Proceden'!F21)</f>
        <v>0</v>
      </c>
      <c r="D11" s="49">
        <f>SUM('Aporte NoPecuniario de Ejecutor'!F11:F12)+SUM('Aporte NoPecuniario Otra Proced'!F11:F12)</f>
        <v>0</v>
      </c>
      <c r="E11" s="49">
        <f>SUM(C11:D11)</f>
        <v>0</v>
      </c>
      <c r="H11" s="20" t="s">
        <v>91</v>
      </c>
      <c r="I11" s="48">
        <f>IF(SUM(C13,D13)=0,0,SUM(C13,D13)/$E$13)</f>
        <v>0</v>
      </c>
      <c r="J11" s="37">
        <v>0.05</v>
      </c>
      <c r="K11" s="35" t="str">
        <f>+IF(ISNUMBER(I11),IF(I11&gt;=J11,"CUMPLE","NO CUMPLE"),"-")</f>
        <v>NO CUMPLE</v>
      </c>
    </row>
    <row r="12" spans="1:12" ht="21.6" customHeight="1" x14ac:dyDescent="0.2">
      <c r="A12" s="20" t="s">
        <v>18</v>
      </c>
      <c r="B12" s="38" t="s">
        <v>0</v>
      </c>
      <c r="C12" s="49">
        <f>SUM('Aporte Pecuniario de Ejecutor'!F22)+SUM('Aporte Pecuniario Otra Proceden'!F22)</f>
        <v>0</v>
      </c>
      <c r="D12" s="38" t="s">
        <v>0</v>
      </c>
      <c r="E12" s="49">
        <f>C12</f>
        <v>0</v>
      </c>
    </row>
    <row r="13" spans="1:12" x14ac:dyDescent="0.2">
      <c r="A13" s="23" t="s">
        <v>1</v>
      </c>
      <c r="B13" s="49">
        <f>+ROUND(SUM(B8:B12),0)</f>
        <v>0</v>
      </c>
      <c r="C13" s="49">
        <f>+ROUND(SUM(C8:C12),0)</f>
        <v>0</v>
      </c>
      <c r="D13" s="49">
        <f>+ROUND(SUM(D8:D12),0)</f>
        <v>0</v>
      </c>
      <c r="E13" s="49">
        <f>+ROUND(SUM(B13:D13),0)</f>
        <v>0</v>
      </c>
    </row>
    <row r="14" spans="1:12" x14ac:dyDescent="0.2">
      <c r="A14" s="24" t="s">
        <v>2</v>
      </c>
      <c r="B14" s="47">
        <f>IF($E$13=0,0,B13/$E$13)</f>
        <v>0</v>
      </c>
      <c r="C14" s="47">
        <f>IF($E$13=0,0,C13/$E$13)</f>
        <v>0</v>
      </c>
      <c r="D14" s="47">
        <f>IF($E$13=0,0,D13/$E$13)</f>
        <v>0</v>
      </c>
      <c r="E14" s="47">
        <f>IF($E$13=0,0,E13/$E$13)</f>
        <v>0</v>
      </c>
    </row>
    <row r="17" spans="1:4" x14ac:dyDescent="0.2">
      <c r="A17" s="21" t="s">
        <v>37</v>
      </c>
    </row>
    <row r="18" spans="1:4" ht="9.6" customHeight="1" x14ac:dyDescent="0.2"/>
    <row r="19" spans="1:4" ht="25.5" x14ac:dyDescent="0.2">
      <c r="A19" s="25" t="s">
        <v>16</v>
      </c>
      <c r="B19" s="25" t="s">
        <v>98</v>
      </c>
      <c r="C19" s="22" t="s">
        <v>61</v>
      </c>
      <c r="D19" s="22" t="s">
        <v>60</v>
      </c>
    </row>
    <row r="20" spans="1:4" ht="21" customHeight="1" x14ac:dyDescent="0.2">
      <c r="A20" s="20" t="s">
        <v>8</v>
      </c>
      <c r="B20" s="49">
        <f>SUM('Aporte Pecuniario de Ejecutor'!F5:F13,'Aporte NoPecuniario de Ejecutor'!F5)</f>
        <v>0</v>
      </c>
      <c r="C20" s="49">
        <f>SUM('Aporte NoPecuniario Otra Proced'!F5,'Aporte Pecuniario Otra Proceden'!F5:F13)</f>
        <v>0</v>
      </c>
      <c r="D20" s="50">
        <f>SUM(B20:C20)</f>
        <v>0</v>
      </c>
    </row>
    <row r="21" spans="1:4" ht="21" customHeight="1" x14ac:dyDescent="0.2">
      <c r="A21" s="20" t="s">
        <v>6</v>
      </c>
      <c r="B21" s="49">
        <f>SUM('Aporte Pecuniario de Ejecutor'!F14:F18,'Aporte NoPecuniario de Ejecutor'!F6:F7)</f>
        <v>0</v>
      </c>
      <c r="C21" s="49">
        <f>SUM('Aporte NoPecuniario Otra Proced'!F6:F7,'Aporte Pecuniario Otra Proceden'!F14:F18)</f>
        <v>0</v>
      </c>
      <c r="D21" s="50">
        <f>SUM(B21:C21)</f>
        <v>0</v>
      </c>
    </row>
    <row r="22" spans="1:4" x14ac:dyDescent="0.2">
      <c r="A22" s="20" t="s">
        <v>20</v>
      </c>
      <c r="B22" s="49">
        <f>SUM('Aporte Pecuniario de Ejecutor'!F19:F20,'Aporte NoPecuniario de Ejecutor'!F8:F10)</f>
        <v>0</v>
      </c>
      <c r="C22" s="49">
        <f>SUM('Aporte NoPecuniario Otra Proced'!F8:F10,'Aporte Pecuniario Otra Proceden'!F19:F20)</f>
        <v>0</v>
      </c>
      <c r="D22" s="50">
        <f>SUM(B22:C22)</f>
        <v>0</v>
      </c>
    </row>
    <row r="23" spans="1:4" ht="21" customHeight="1" x14ac:dyDescent="0.2">
      <c r="A23" s="20" t="s">
        <v>7</v>
      </c>
      <c r="B23" s="49">
        <f>SUM('Aporte Pecuniario de Ejecutor'!F21,'Aporte NoPecuniario de Ejecutor'!F11:F12)</f>
        <v>0</v>
      </c>
      <c r="C23" s="49">
        <f>SUM('Aporte NoPecuniario Otra Proced'!F11:F12,'Aporte Pecuniario Otra Proceden'!F21)</f>
        <v>0</v>
      </c>
      <c r="D23" s="50">
        <f>SUM(B23:C23)</f>
        <v>0</v>
      </c>
    </row>
    <row r="24" spans="1:4" ht="21" customHeight="1" x14ac:dyDescent="0.2">
      <c r="A24" s="20" t="s">
        <v>19</v>
      </c>
      <c r="B24" s="49">
        <f>SUM('Aporte Pecuniario de Ejecutor'!F22)</f>
        <v>0</v>
      </c>
      <c r="C24" s="49">
        <f>SUM('Aporte Pecuniario Otra Proceden'!F22)</f>
        <v>0</v>
      </c>
      <c r="D24" s="50">
        <f>SUM(B24:C24)</f>
        <v>0</v>
      </c>
    </row>
    <row r="25" spans="1:4" x14ac:dyDescent="0.2">
      <c r="A25" s="26" t="s">
        <v>1</v>
      </c>
      <c r="B25" s="51">
        <f>SUM(B20:B24)</f>
        <v>0</v>
      </c>
      <c r="C25" s="51">
        <f>SUM(C20:C24)</f>
        <v>0</v>
      </c>
      <c r="D25" s="51">
        <f>SUM(D20:D24)</f>
        <v>0</v>
      </c>
    </row>
    <row r="26" spans="1:4" x14ac:dyDescent="0.2">
      <c r="A26" s="27" t="s">
        <v>2</v>
      </c>
      <c r="B26" s="47">
        <f>IF(B25=0,0,B25/D25)</f>
        <v>0</v>
      </c>
      <c r="C26" s="47">
        <f>IF(C25=0,0,C25/D25)</f>
        <v>0</v>
      </c>
      <c r="D26" s="3">
        <v>1</v>
      </c>
    </row>
  </sheetData>
  <sheetProtection algorithmName="SHA-512" hashValue="QWmW0iOrQUxJset4Elo87t9yEYHQJ1amC0tOIj4lCPDLfGcTvny/ktFoyu7LWFGW5Mba4wGDpWIpg8Ow6Turgw==" saltValue="9+9/Tl+tqpXb+UG92ognPg==" spinCount="100000" sheet="1" objects="1" scenarios="1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1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7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8.140625" style="19" customWidth="1"/>
    <col min="2" max="2" width="83.85546875" style="19" customWidth="1"/>
    <col min="3" max="3" width="45" style="19" customWidth="1"/>
    <col min="4" max="4" width="15.42578125" style="19" customWidth="1"/>
    <col min="5" max="5" width="14.85546875" style="19" customWidth="1"/>
    <col min="6" max="6" width="16" style="19" customWidth="1"/>
    <col min="7" max="7" width="37.7109375" style="19" customWidth="1"/>
    <col min="8" max="16384" width="11.5703125" style="19"/>
  </cols>
  <sheetData>
    <row r="1" spans="1:7" ht="15.75" x14ac:dyDescent="0.2">
      <c r="A1" s="178" t="s">
        <v>95</v>
      </c>
      <c r="B1" s="178"/>
      <c r="C1" s="178"/>
      <c r="D1" s="178"/>
      <c r="E1" s="178"/>
      <c r="F1" s="178"/>
      <c r="G1" s="178"/>
    </row>
    <row r="4" spans="1:7" ht="44.2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93</v>
      </c>
    </row>
    <row r="5" spans="1:7" s="29" customFormat="1" ht="38.25" x14ac:dyDescent="0.2">
      <c r="A5" s="199" t="s">
        <v>8</v>
      </c>
      <c r="B5" s="55" t="s">
        <v>107</v>
      </c>
      <c r="C5" s="122"/>
      <c r="D5" s="62"/>
      <c r="E5" s="70"/>
      <c r="F5" s="65">
        <f>ROUND(D5*E5,0)</f>
        <v>0</v>
      </c>
      <c r="G5" s="127"/>
    </row>
    <row r="6" spans="1:7" s="29" customFormat="1" ht="28.7" customHeight="1" x14ac:dyDescent="0.2">
      <c r="A6" s="200"/>
      <c r="B6" s="2" t="s">
        <v>108</v>
      </c>
      <c r="C6" s="42"/>
      <c r="D6" s="63"/>
      <c r="E6" s="131"/>
      <c r="F6" s="66">
        <f t="shared" ref="F6:F21" si="0">ROUND(D6*E6,0)</f>
        <v>0</v>
      </c>
      <c r="G6" s="71"/>
    </row>
    <row r="7" spans="1:7" s="29" customFormat="1" ht="28.7" customHeight="1" x14ac:dyDescent="0.2">
      <c r="A7" s="200"/>
      <c r="B7" s="2" t="s">
        <v>109</v>
      </c>
      <c r="C7" s="42"/>
      <c r="D7" s="63"/>
      <c r="E7" s="131"/>
      <c r="F7" s="66">
        <f t="shared" si="0"/>
        <v>0</v>
      </c>
      <c r="G7" s="71"/>
    </row>
    <row r="8" spans="1:7" s="29" customFormat="1" ht="28.7" customHeight="1" x14ac:dyDescent="0.2">
      <c r="A8" s="200"/>
      <c r="B8" s="2" t="s">
        <v>64</v>
      </c>
      <c r="C8" s="42"/>
      <c r="D8" s="63"/>
      <c r="E8" s="131"/>
      <c r="F8" s="66">
        <f t="shared" si="0"/>
        <v>0</v>
      </c>
      <c r="G8" s="71"/>
    </row>
    <row r="9" spans="1:7" s="29" customFormat="1" ht="28.7" customHeight="1" x14ac:dyDescent="0.2">
      <c r="A9" s="200"/>
      <c r="B9" s="2" t="s">
        <v>110</v>
      </c>
      <c r="C9" s="42"/>
      <c r="D9" s="63"/>
      <c r="E9" s="131"/>
      <c r="F9" s="66">
        <f t="shared" si="0"/>
        <v>0</v>
      </c>
      <c r="G9" s="71"/>
    </row>
    <row r="10" spans="1:7" s="29" customFormat="1" ht="28.7" customHeight="1" x14ac:dyDescent="0.2">
      <c r="A10" s="200"/>
      <c r="B10" s="2" t="s">
        <v>111</v>
      </c>
      <c r="C10" s="42"/>
      <c r="D10" s="63"/>
      <c r="E10" s="131"/>
      <c r="F10" s="66">
        <f t="shared" si="0"/>
        <v>0</v>
      </c>
      <c r="G10" s="71"/>
    </row>
    <row r="11" spans="1:7" s="29" customFormat="1" ht="28.7" customHeight="1" x14ac:dyDescent="0.2">
      <c r="A11" s="200"/>
      <c r="B11" s="2" t="s">
        <v>66</v>
      </c>
      <c r="C11" s="42"/>
      <c r="D11" s="63"/>
      <c r="E11" s="131"/>
      <c r="F11" s="66">
        <f t="shared" si="0"/>
        <v>0</v>
      </c>
      <c r="G11" s="71"/>
    </row>
    <row r="12" spans="1:7" s="29" customFormat="1" ht="28.7" customHeight="1" x14ac:dyDescent="0.2">
      <c r="A12" s="200"/>
      <c r="B12" s="2" t="s">
        <v>67</v>
      </c>
      <c r="C12" s="42"/>
      <c r="D12" s="63"/>
      <c r="E12" s="131"/>
      <c r="F12" s="66">
        <f t="shared" si="0"/>
        <v>0</v>
      </c>
      <c r="G12" s="71"/>
    </row>
    <row r="13" spans="1:7" s="29" customFormat="1" ht="28.7" customHeight="1" x14ac:dyDescent="0.2">
      <c r="A13" s="200"/>
      <c r="B13" s="133" t="s">
        <v>68</v>
      </c>
      <c r="C13" s="134"/>
      <c r="D13" s="135"/>
      <c r="E13" s="131"/>
      <c r="F13" s="66">
        <f t="shared" ref="F13" si="1">ROUND(D13*E13,0)</f>
        <v>0</v>
      </c>
      <c r="G13" s="136"/>
    </row>
    <row r="14" spans="1:7" s="29" customFormat="1" ht="28.7" customHeight="1" thickBot="1" x14ac:dyDescent="0.25">
      <c r="A14" s="201"/>
      <c r="B14" s="59" t="s">
        <v>112</v>
      </c>
      <c r="C14" s="60"/>
      <c r="D14" s="64"/>
      <c r="E14" s="132"/>
      <c r="F14" s="67">
        <f t="shared" si="0"/>
        <v>0</v>
      </c>
      <c r="G14" s="126"/>
    </row>
    <row r="15" spans="1:7" s="29" customFormat="1" ht="28.7" customHeight="1" x14ac:dyDescent="0.2">
      <c r="A15" s="196" t="s">
        <v>92</v>
      </c>
      <c r="B15" s="55" t="s">
        <v>70</v>
      </c>
      <c r="C15" s="56"/>
      <c r="D15" s="62"/>
      <c r="E15" s="70"/>
      <c r="F15" s="65">
        <f t="shared" si="0"/>
        <v>0</v>
      </c>
      <c r="G15" s="127"/>
    </row>
    <row r="16" spans="1:7" s="29" customFormat="1" ht="28.7" customHeight="1" x14ac:dyDescent="0.2">
      <c r="A16" s="197"/>
      <c r="B16" s="33" t="s">
        <v>71</v>
      </c>
      <c r="C16" s="42"/>
      <c r="D16" s="63"/>
      <c r="E16" s="131"/>
      <c r="F16" s="66">
        <f t="shared" si="0"/>
        <v>0</v>
      </c>
      <c r="G16" s="71"/>
    </row>
    <row r="17" spans="1:7" s="29" customFormat="1" ht="28.7" customHeight="1" x14ac:dyDescent="0.2">
      <c r="A17" s="197"/>
      <c r="B17" s="2" t="s">
        <v>72</v>
      </c>
      <c r="C17" s="42"/>
      <c r="D17" s="63"/>
      <c r="E17" s="131"/>
      <c r="F17" s="66">
        <f t="shared" si="0"/>
        <v>0</v>
      </c>
      <c r="G17" s="71"/>
    </row>
    <row r="18" spans="1:7" s="29" customFormat="1" ht="28.7" customHeight="1" x14ac:dyDescent="0.2">
      <c r="A18" s="197"/>
      <c r="B18" s="2" t="s">
        <v>113</v>
      </c>
      <c r="C18" s="42"/>
      <c r="D18" s="63"/>
      <c r="E18" s="131"/>
      <c r="F18" s="66">
        <f t="shared" si="0"/>
        <v>0</v>
      </c>
      <c r="G18" s="71"/>
    </row>
    <row r="19" spans="1:7" s="29" customFormat="1" ht="49.5" customHeight="1" thickBot="1" x14ac:dyDescent="0.25">
      <c r="A19" s="198"/>
      <c r="B19" s="59" t="s">
        <v>23</v>
      </c>
      <c r="C19" s="60"/>
      <c r="D19" s="64"/>
      <c r="E19" s="132"/>
      <c r="F19" s="67">
        <f t="shared" si="0"/>
        <v>0</v>
      </c>
      <c r="G19" s="126"/>
    </row>
    <row r="20" spans="1:7" s="29" customFormat="1" ht="28.7" customHeight="1" x14ac:dyDescent="0.2">
      <c r="A20" s="196" t="s">
        <v>4</v>
      </c>
      <c r="B20" s="55" t="s">
        <v>85</v>
      </c>
      <c r="C20" s="56"/>
      <c r="D20" s="62"/>
      <c r="E20" s="70"/>
      <c r="F20" s="65">
        <f t="shared" si="0"/>
        <v>0</v>
      </c>
      <c r="G20" s="127"/>
    </row>
    <row r="21" spans="1:7" s="29" customFormat="1" ht="28.7" customHeight="1" thickBot="1" x14ac:dyDescent="0.25">
      <c r="A21" s="198"/>
      <c r="B21" s="59" t="s">
        <v>74</v>
      </c>
      <c r="C21" s="60"/>
      <c r="D21" s="64"/>
      <c r="E21" s="132"/>
      <c r="F21" s="67">
        <f t="shared" si="0"/>
        <v>0</v>
      </c>
      <c r="G21" s="126"/>
    </row>
    <row r="22" spans="1:7" x14ac:dyDescent="0.2">
      <c r="A22" s="193" t="s">
        <v>1</v>
      </c>
      <c r="B22" s="194"/>
      <c r="C22" s="194"/>
      <c r="D22" s="194"/>
      <c r="E22" s="195"/>
      <c r="F22" s="68">
        <f>SUM(F5:F21)</f>
        <v>0</v>
      </c>
    </row>
    <row r="24" spans="1:7" x14ac:dyDescent="0.2">
      <c r="A24" s="184" t="s">
        <v>114</v>
      </c>
      <c r="B24" s="185"/>
      <c r="C24" s="185"/>
      <c r="D24" s="185"/>
      <c r="E24" s="185"/>
      <c r="F24" s="185"/>
      <c r="G24" s="186"/>
    </row>
    <row r="25" spans="1:7" x14ac:dyDescent="0.2">
      <c r="A25" s="187"/>
      <c r="B25" s="188"/>
      <c r="C25" s="188"/>
      <c r="D25" s="188"/>
      <c r="E25" s="188"/>
      <c r="F25" s="188"/>
      <c r="G25" s="189"/>
    </row>
    <row r="26" spans="1:7" x14ac:dyDescent="0.2">
      <c r="A26" s="187"/>
      <c r="B26" s="188"/>
      <c r="C26" s="188"/>
      <c r="D26" s="188"/>
      <c r="E26" s="188"/>
      <c r="F26" s="188"/>
      <c r="G26" s="189"/>
    </row>
    <row r="27" spans="1:7" ht="19.5" customHeight="1" x14ac:dyDescent="0.2">
      <c r="A27" s="190"/>
      <c r="B27" s="191"/>
      <c r="C27" s="191"/>
      <c r="D27" s="191"/>
      <c r="E27" s="191"/>
      <c r="F27" s="191"/>
      <c r="G27" s="192"/>
    </row>
  </sheetData>
  <sheetProtection algorithmName="SHA-512" hashValue="6U8SdKMrC6nOIsU0pFVfh5yakeg9ZotIsOxzbIkKzE6z2exTwOlp46tfe5zBuFnt+T61dhFXHRSbmHM/TXIaLg==" saltValue="8PlMhhMwPkgnTGAtL3yJ6g==" spinCount="100000" sheet="1" objects="1" scenarios="1"/>
  <protectedRanges>
    <protectedRange sqref="G5:G21 D5:E21" name="Rango1"/>
  </protectedRanges>
  <mergeCells count="6">
    <mergeCell ref="A1:G1"/>
    <mergeCell ref="A24:G27"/>
    <mergeCell ref="A22:E22"/>
    <mergeCell ref="A15:A19"/>
    <mergeCell ref="A20:A21"/>
    <mergeCell ref="A5:A14"/>
  </mergeCells>
  <phoneticPr fontId="16" type="noConversion"/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8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7.42578125" style="19" customWidth="1"/>
    <col min="2" max="2" width="92.85546875" style="19" customWidth="1"/>
    <col min="3" max="3" width="33" style="19" customWidth="1"/>
    <col min="4" max="4" width="14.85546875" style="19" customWidth="1"/>
    <col min="5" max="5" width="15.140625" style="19" customWidth="1"/>
    <col min="6" max="6" width="13.5703125" style="19" customWidth="1"/>
    <col min="7" max="7" width="44.28515625" style="19" customWidth="1"/>
    <col min="8" max="16384" width="11.5703125" style="19"/>
  </cols>
  <sheetData>
    <row r="1" spans="1:7" ht="15.75" x14ac:dyDescent="0.2">
      <c r="A1" s="178" t="s">
        <v>96</v>
      </c>
      <c r="B1" s="178"/>
      <c r="C1" s="178"/>
      <c r="D1" s="178"/>
      <c r="E1" s="178"/>
      <c r="F1" s="178"/>
      <c r="G1" s="178"/>
    </row>
    <row r="2" spans="1:7" x14ac:dyDescent="0.2">
      <c r="A2" s="28"/>
      <c r="B2" s="28"/>
      <c r="C2" s="28"/>
    </row>
    <row r="4" spans="1:7" ht="46.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</row>
    <row r="5" spans="1:7" ht="28.35" customHeight="1" x14ac:dyDescent="0.2">
      <c r="A5" s="199" t="s">
        <v>9</v>
      </c>
      <c r="B5" s="55" t="s">
        <v>115</v>
      </c>
      <c r="C5" s="122"/>
      <c r="D5" s="69"/>
      <c r="E5" s="70"/>
      <c r="F5" s="65">
        <f t="shared" ref="F5:F22" si="0">ROUND(D5*E5,0)</f>
        <v>0</v>
      </c>
      <c r="G5" s="127"/>
    </row>
    <row r="6" spans="1:7" ht="28.35" customHeight="1" x14ac:dyDescent="0.2">
      <c r="A6" s="200"/>
      <c r="B6" s="2" t="s">
        <v>116</v>
      </c>
      <c r="C6" s="42"/>
      <c r="D6" s="44"/>
      <c r="E6" s="41"/>
      <c r="F6" s="66">
        <f t="shared" si="0"/>
        <v>0</v>
      </c>
      <c r="G6" s="71"/>
    </row>
    <row r="7" spans="1:7" ht="28.35" customHeight="1" x14ac:dyDescent="0.2">
      <c r="A7" s="200"/>
      <c r="B7" s="2" t="s">
        <v>64</v>
      </c>
      <c r="C7" s="42"/>
      <c r="D7" s="44"/>
      <c r="E7" s="41"/>
      <c r="F7" s="66">
        <f t="shared" si="0"/>
        <v>0</v>
      </c>
      <c r="G7" s="71"/>
    </row>
    <row r="8" spans="1:7" ht="28.35" customHeight="1" x14ac:dyDescent="0.2">
      <c r="A8" s="200"/>
      <c r="B8" s="2" t="s">
        <v>22</v>
      </c>
      <c r="C8" s="42"/>
      <c r="D8" s="44"/>
      <c r="E8" s="41"/>
      <c r="F8" s="66">
        <f t="shared" si="0"/>
        <v>0</v>
      </c>
      <c r="G8" s="71"/>
    </row>
    <row r="9" spans="1:7" ht="28.35" customHeight="1" x14ac:dyDescent="0.2">
      <c r="A9" s="200"/>
      <c r="B9" s="2" t="s">
        <v>117</v>
      </c>
      <c r="C9" s="45"/>
      <c r="D9" s="44"/>
      <c r="E9" s="41"/>
      <c r="F9" s="66">
        <f t="shared" si="0"/>
        <v>0</v>
      </c>
      <c r="G9" s="71"/>
    </row>
    <row r="10" spans="1:7" ht="28.35" customHeight="1" x14ac:dyDescent="0.2">
      <c r="A10" s="200"/>
      <c r="B10" s="2" t="s">
        <v>66</v>
      </c>
      <c r="C10" s="42"/>
      <c r="D10" s="44"/>
      <c r="E10" s="41"/>
      <c r="F10" s="66">
        <f t="shared" si="0"/>
        <v>0</v>
      </c>
      <c r="G10" s="71"/>
    </row>
    <row r="11" spans="1:7" ht="28.35" customHeight="1" x14ac:dyDescent="0.2">
      <c r="A11" s="200"/>
      <c r="B11" s="2" t="s">
        <v>118</v>
      </c>
      <c r="C11" s="42"/>
      <c r="D11" s="44"/>
      <c r="E11" s="41"/>
      <c r="F11" s="66">
        <f t="shared" si="0"/>
        <v>0</v>
      </c>
      <c r="G11" s="71"/>
    </row>
    <row r="12" spans="1:7" ht="28.35" customHeight="1" x14ac:dyDescent="0.2">
      <c r="A12" s="200"/>
      <c r="B12" s="2" t="s">
        <v>119</v>
      </c>
      <c r="C12" s="42"/>
      <c r="D12" s="44"/>
      <c r="E12" s="41"/>
      <c r="F12" s="66">
        <f t="shared" si="0"/>
        <v>0</v>
      </c>
      <c r="G12" s="71"/>
    </row>
    <row r="13" spans="1:7" ht="28.35" customHeight="1" thickBot="1" x14ac:dyDescent="0.25">
      <c r="A13" s="201"/>
      <c r="B13" s="59" t="s">
        <v>69</v>
      </c>
      <c r="C13" s="60"/>
      <c r="D13" s="72"/>
      <c r="E13" s="73"/>
      <c r="F13" s="67">
        <f t="shared" si="0"/>
        <v>0</v>
      </c>
      <c r="G13" s="126"/>
    </row>
    <row r="14" spans="1:7" ht="28.35" customHeight="1" x14ac:dyDescent="0.2">
      <c r="A14" s="199" t="s">
        <v>92</v>
      </c>
      <c r="B14" s="55" t="s">
        <v>70</v>
      </c>
      <c r="C14" s="56"/>
      <c r="D14" s="69"/>
      <c r="E14" s="70"/>
      <c r="F14" s="65">
        <f t="shared" si="0"/>
        <v>0</v>
      </c>
      <c r="G14" s="127"/>
    </row>
    <row r="15" spans="1:7" ht="28.35" customHeight="1" x14ac:dyDescent="0.2">
      <c r="A15" s="200"/>
      <c r="B15" s="2" t="s">
        <v>120</v>
      </c>
      <c r="C15" s="42"/>
      <c r="D15" s="44"/>
      <c r="E15" s="41"/>
      <c r="F15" s="66">
        <f t="shared" si="0"/>
        <v>0</v>
      </c>
      <c r="G15" s="71"/>
    </row>
    <row r="16" spans="1:7" ht="28.35" customHeight="1" x14ac:dyDescent="0.2">
      <c r="A16" s="200"/>
      <c r="B16" s="137" t="s">
        <v>121</v>
      </c>
      <c r="C16" s="42"/>
      <c r="D16" s="44"/>
      <c r="E16" s="41"/>
      <c r="F16" s="66">
        <f t="shared" si="0"/>
        <v>0</v>
      </c>
      <c r="G16" s="71"/>
    </row>
    <row r="17" spans="1:7" ht="28.35" customHeight="1" x14ac:dyDescent="0.2">
      <c r="A17" s="200"/>
      <c r="B17" s="2" t="s">
        <v>79</v>
      </c>
      <c r="C17" s="42"/>
      <c r="D17" s="44"/>
      <c r="E17" s="41"/>
      <c r="F17" s="66">
        <f t="shared" si="0"/>
        <v>0</v>
      </c>
      <c r="G17" s="71"/>
    </row>
    <row r="18" spans="1:7" ht="28.35" customHeight="1" thickBot="1" x14ac:dyDescent="0.25">
      <c r="A18" s="201"/>
      <c r="B18" s="59" t="s">
        <v>23</v>
      </c>
      <c r="C18" s="60"/>
      <c r="D18" s="72"/>
      <c r="E18" s="73"/>
      <c r="F18" s="67">
        <f t="shared" si="0"/>
        <v>0</v>
      </c>
      <c r="G18" s="126"/>
    </row>
    <row r="19" spans="1:7" ht="28.35" customHeight="1" x14ac:dyDescent="0.2">
      <c r="A19" s="199" t="s">
        <v>4</v>
      </c>
      <c r="B19" s="55" t="s">
        <v>123</v>
      </c>
      <c r="C19" s="56"/>
      <c r="D19" s="69"/>
      <c r="E19" s="70"/>
      <c r="F19" s="65">
        <f t="shared" si="0"/>
        <v>0</v>
      </c>
      <c r="G19" s="127"/>
    </row>
    <row r="20" spans="1:7" ht="28.35" customHeight="1" thickBot="1" x14ac:dyDescent="0.25">
      <c r="A20" s="201"/>
      <c r="B20" s="59" t="s">
        <v>124</v>
      </c>
      <c r="C20" s="60"/>
      <c r="D20" s="72"/>
      <c r="E20" s="73"/>
      <c r="F20" s="67">
        <f t="shared" si="0"/>
        <v>0</v>
      </c>
      <c r="G20" s="126"/>
    </row>
    <row r="21" spans="1:7" ht="28.35" customHeight="1" thickBot="1" x14ac:dyDescent="0.25">
      <c r="A21" s="74" t="s">
        <v>7</v>
      </c>
      <c r="B21" s="75" t="s">
        <v>82</v>
      </c>
      <c r="C21" s="76"/>
      <c r="D21" s="77"/>
      <c r="E21" s="78"/>
      <c r="F21" s="81">
        <f t="shared" si="0"/>
        <v>0</v>
      </c>
      <c r="G21" s="83"/>
    </row>
    <row r="22" spans="1:7" ht="28.35" customHeight="1" thickBot="1" x14ac:dyDescent="0.25">
      <c r="A22" s="74" t="s">
        <v>19</v>
      </c>
      <c r="B22" s="80" t="s">
        <v>5</v>
      </c>
      <c r="C22" s="76"/>
      <c r="D22" s="77"/>
      <c r="E22" s="78"/>
      <c r="F22" s="81">
        <f t="shared" si="0"/>
        <v>0</v>
      </c>
      <c r="G22" s="83"/>
    </row>
    <row r="23" spans="1:7" x14ac:dyDescent="0.2">
      <c r="A23" s="202" t="s">
        <v>1</v>
      </c>
      <c r="B23" s="203"/>
      <c r="C23" s="203"/>
      <c r="D23" s="203"/>
      <c r="E23" s="204"/>
      <c r="F23" s="82">
        <f>SUM(F5:F22)</f>
        <v>0</v>
      </c>
    </row>
    <row r="25" spans="1:7" x14ac:dyDescent="0.2">
      <c r="A25" s="184" t="s">
        <v>122</v>
      </c>
      <c r="B25" s="185"/>
      <c r="C25" s="185"/>
      <c r="D25" s="185"/>
      <c r="E25" s="185"/>
      <c r="F25" s="185"/>
      <c r="G25" s="186"/>
    </row>
    <row r="26" spans="1:7" x14ac:dyDescent="0.2">
      <c r="A26" s="187"/>
      <c r="B26" s="188"/>
      <c r="C26" s="188"/>
      <c r="D26" s="188"/>
      <c r="E26" s="188"/>
      <c r="F26" s="188"/>
      <c r="G26" s="189"/>
    </row>
    <row r="27" spans="1:7" x14ac:dyDescent="0.2">
      <c r="A27" s="187"/>
      <c r="B27" s="188"/>
      <c r="C27" s="188"/>
      <c r="D27" s="188"/>
      <c r="E27" s="188"/>
      <c r="F27" s="188"/>
      <c r="G27" s="189"/>
    </row>
    <row r="28" spans="1:7" x14ac:dyDescent="0.2">
      <c r="A28" s="190"/>
      <c r="B28" s="191"/>
      <c r="C28" s="191"/>
      <c r="D28" s="191"/>
      <c r="E28" s="191"/>
      <c r="F28" s="191"/>
      <c r="G28" s="192"/>
    </row>
  </sheetData>
  <sheetProtection algorithmName="SHA-512" hashValue="PPiryKvC0FUh82Y902Wym1KsgYVT6LFQ/zEWNl9FmofLZhBUGBgV6M6zidc8FpUkA6NpXLxnVqt7rpTeidOJqQ==" saltValue="dbuqvMCrrRWOWLrWFkkCUA==" spinCount="100000" sheet="1" objects="1" scenarios="1"/>
  <protectedRanges>
    <protectedRange sqref="G5:G22" name="Rango1"/>
    <protectedRange sqref="D6:E13 D15:E18 D20:E20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6">
    <mergeCell ref="A1:G1"/>
    <mergeCell ref="A25:G28"/>
    <mergeCell ref="A5:A13"/>
    <mergeCell ref="A19:A20"/>
    <mergeCell ref="A14:A18"/>
    <mergeCell ref="A23:E23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pane ySplit="4" topLeftCell="A5" activePane="bottomLeft" state="frozen"/>
      <selection pane="bottomLeft" activeCell="A15" sqref="A15:G17"/>
    </sheetView>
  </sheetViews>
  <sheetFormatPr baseColWidth="10" defaultColWidth="11.5703125" defaultRowHeight="12.75" x14ac:dyDescent="0.2"/>
  <cols>
    <col min="1" max="1" width="26.5703125" style="19" customWidth="1"/>
    <col min="2" max="2" width="50" style="19" customWidth="1"/>
    <col min="3" max="3" width="28.5703125" style="19" customWidth="1"/>
    <col min="4" max="4" width="15.140625" style="19" customWidth="1"/>
    <col min="5" max="5" width="11.5703125" style="19"/>
    <col min="6" max="6" width="17.5703125" style="19" customWidth="1"/>
    <col min="7" max="7" width="37.85546875" style="19" customWidth="1"/>
    <col min="8" max="16384" width="11.5703125" style="19"/>
  </cols>
  <sheetData>
    <row r="1" spans="1:7" ht="15.75" x14ac:dyDescent="0.2">
      <c r="A1" s="178" t="s">
        <v>97</v>
      </c>
      <c r="B1" s="178"/>
      <c r="C1" s="178"/>
      <c r="D1" s="178"/>
      <c r="E1" s="178"/>
      <c r="F1" s="178"/>
      <c r="G1" s="178"/>
    </row>
    <row r="2" spans="1:7" x14ac:dyDescent="0.2">
      <c r="A2" s="28"/>
      <c r="B2" s="28"/>
      <c r="C2" s="28"/>
      <c r="D2" s="28"/>
    </row>
    <row r="4" spans="1:7" ht="38.25" customHeight="1" thickBot="1" x14ac:dyDescent="0.25">
      <c r="A4" s="53" t="s">
        <v>16</v>
      </c>
      <c r="B4" s="54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</row>
    <row r="5" spans="1:7" ht="42.95" customHeight="1" thickBot="1" x14ac:dyDescent="0.25">
      <c r="A5" s="74" t="s">
        <v>9</v>
      </c>
      <c r="B5" s="80" t="s">
        <v>15</v>
      </c>
      <c r="C5" s="128"/>
      <c r="D5" s="77"/>
      <c r="E5" s="78"/>
      <c r="F5" s="81">
        <f t="shared" ref="F5:F12" si="0">ROUND(D5*E5,0)</f>
        <v>0</v>
      </c>
      <c r="G5" s="83"/>
    </row>
    <row r="6" spans="1:7" ht="29.45" customHeight="1" x14ac:dyDescent="0.2">
      <c r="A6" s="199" t="s">
        <v>6</v>
      </c>
      <c r="B6" s="55" t="s">
        <v>81</v>
      </c>
      <c r="C6" s="122"/>
      <c r="D6" s="103"/>
      <c r="E6" s="104"/>
      <c r="F6" s="65">
        <f t="shared" si="0"/>
        <v>0</v>
      </c>
      <c r="G6" s="57"/>
    </row>
    <row r="7" spans="1:7" ht="29.45" customHeight="1" thickBot="1" x14ac:dyDescent="0.25">
      <c r="A7" s="201"/>
      <c r="B7" s="59" t="s">
        <v>76</v>
      </c>
      <c r="C7" s="60"/>
      <c r="D7" s="72"/>
      <c r="E7" s="73"/>
      <c r="F7" s="67">
        <f t="shared" si="0"/>
        <v>0</v>
      </c>
      <c r="G7" s="61"/>
    </row>
    <row r="8" spans="1:7" ht="29.45" customHeight="1" x14ac:dyDescent="0.2">
      <c r="A8" s="199" t="s">
        <v>4</v>
      </c>
      <c r="B8" s="85" t="s">
        <v>12</v>
      </c>
      <c r="C8" s="86"/>
      <c r="D8" s="87"/>
      <c r="E8" s="88"/>
      <c r="F8" s="89">
        <f t="shared" si="0"/>
        <v>0</v>
      </c>
      <c r="G8" s="90"/>
    </row>
    <row r="9" spans="1:7" ht="29.45" customHeight="1" x14ac:dyDescent="0.2">
      <c r="A9" s="200"/>
      <c r="B9" s="91" t="s">
        <v>13</v>
      </c>
      <c r="C9" s="92"/>
      <c r="D9" s="93"/>
      <c r="E9" s="94"/>
      <c r="F9" s="95">
        <f t="shared" si="0"/>
        <v>0</v>
      </c>
      <c r="G9" s="96"/>
    </row>
    <row r="10" spans="1:7" ht="29.45" customHeight="1" thickBot="1" x14ac:dyDescent="0.25">
      <c r="A10" s="201"/>
      <c r="B10" s="97" t="s">
        <v>14</v>
      </c>
      <c r="C10" s="98"/>
      <c r="D10" s="99"/>
      <c r="E10" s="100"/>
      <c r="F10" s="101">
        <f t="shared" si="0"/>
        <v>0</v>
      </c>
      <c r="G10" s="102"/>
    </row>
    <row r="11" spans="1:7" ht="29.45" customHeight="1" x14ac:dyDescent="0.2">
      <c r="A11" s="199" t="s">
        <v>7</v>
      </c>
      <c r="B11" s="55" t="s">
        <v>77</v>
      </c>
      <c r="C11" s="56"/>
      <c r="D11" s="103"/>
      <c r="E11" s="104"/>
      <c r="F11" s="65">
        <f t="shared" si="0"/>
        <v>0</v>
      </c>
      <c r="G11" s="57"/>
    </row>
    <row r="12" spans="1:7" ht="41.1" customHeight="1" thickBot="1" x14ac:dyDescent="0.25">
      <c r="A12" s="201"/>
      <c r="B12" s="59" t="s">
        <v>78</v>
      </c>
      <c r="C12" s="60"/>
      <c r="D12" s="72"/>
      <c r="E12" s="73"/>
      <c r="F12" s="67">
        <f t="shared" si="0"/>
        <v>0</v>
      </c>
      <c r="G12" s="61"/>
    </row>
    <row r="13" spans="1:7" x14ac:dyDescent="0.2">
      <c r="A13" s="202" t="s">
        <v>1</v>
      </c>
      <c r="B13" s="203"/>
      <c r="C13" s="203"/>
      <c r="D13" s="203"/>
      <c r="E13" s="204"/>
      <c r="F13" s="82">
        <f>SUM(F5:F12)</f>
        <v>0</v>
      </c>
      <c r="G13" s="84"/>
    </row>
    <row r="15" spans="1:7" x14ac:dyDescent="0.2">
      <c r="A15" s="205" t="s">
        <v>80</v>
      </c>
      <c r="B15" s="206"/>
      <c r="C15" s="206"/>
      <c r="D15" s="206"/>
      <c r="E15" s="206"/>
      <c r="F15" s="206"/>
      <c r="G15" s="207"/>
    </row>
    <row r="16" spans="1:7" x14ac:dyDescent="0.2">
      <c r="A16" s="208"/>
      <c r="B16" s="209"/>
      <c r="C16" s="209"/>
      <c r="D16" s="209"/>
      <c r="E16" s="209"/>
      <c r="F16" s="209"/>
      <c r="G16" s="210"/>
    </row>
    <row r="17" spans="1:7" ht="3.95" customHeight="1" x14ac:dyDescent="0.2">
      <c r="A17" s="211"/>
      <c r="B17" s="212"/>
      <c r="C17" s="212"/>
      <c r="D17" s="212"/>
      <c r="E17" s="212"/>
      <c r="F17" s="212"/>
      <c r="G17" s="213"/>
    </row>
  </sheetData>
  <sheetProtection algorithmName="SHA-512" hashValue="7ntFhVS7O0HM09eE3sxmzyeLeoM/ZB2N4Rap50iiiddUK+HklsZ0AZSnqHKAwplJJj25jiUxtj19+q1nYK3LZg==" saltValue="4E8XdXj7/zjlxgPoKAORgg==" spinCount="100000" sheet="1" objects="1" scenarios="1"/>
  <protectedRanges>
    <protectedRange sqref="G6:G12" name="Rango1"/>
    <protectedRange sqref="D6:E12" name="Rango1_1"/>
    <protectedRange sqref="D5:E5" name="Rango1_2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>
      <pane ySplit="4" topLeftCell="A5" activePane="bottomLeft" state="frozen"/>
      <selection pane="bottomLeft" activeCell="A2" sqref="A2:H2"/>
    </sheetView>
  </sheetViews>
  <sheetFormatPr baseColWidth="10" defaultColWidth="11.5703125" defaultRowHeight="15" x14ac:dyDescent="0.25"/>
  <cols>
    <col min="1" max="1" width="26.85546875" customWidth="1"/>
    <col min="2" max="2" width="48.140625" style="30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9" customFormat="1" ht="15.75" x14ac:dyDescent="0.2">
      <c r="A1" s="178" t="s">
        <v>44</v>
      </c>
      <c r="B1" s="178"/>
      <c r="C1" s="178"/>
      <c r="D1" s="178"/>
      <c r="E1" s="178"/>
      <c r="F1" s="178"/>
      <c r="G1" s="178"/>
      <c r="H1" s="178"/>
    </row>
    <row r="2" spans="1:8" s="19" customFormat="1" ht="12.75" x14ac:dyDescent="0.2">
      <c r="A2" s="214" t="s">
        <v>83</v>
      </c>
      <c r="B2" s="214"/>
      <c r="C2" s="214"/>
      <c r="D2" s="214"/>
      <c r="E2" s="214"/>
      <c r="F2" s="214"/>
      <c r="G2" s="214"/>
      <c r="H2" s="214"/>
    </row>
    <row r="3" spans="1:8" s="19" customFormat="1" ht="12.75" x14ac:dyDescent="0.2">
      <c r="B3" s="29"/>
      <c r="C3" s="29"/>
    </row>
    <row r="4" spans="1:8" ht="39" thickBot="1" x14ac:dyDescent="0.3">
      <c r="A4" s="53" t="s">
        <v>16</v>
      </c>
      <c r="B4" s="53" t="s">
        <v>39</v>
      </c>
      <c r="C4" s="53" t="s">
        <v>41</v>
      </c>
      <c r="D4" s="53" t="s">
        <v>38</v>
      </c>
      <c r="E4" s="53" t="s">
        <v>3</v>
      </c>
      <c r="F4" s="53" t="s">
        <v>40</v>
      </c>
      <c r="G4" s="53" t="s">
        <v>94</v>
      </c>
      <c r="H4" s="53" t="s">
        <v>43</v>
      </c>
    </row>
    <row r="5" spans="1:8" ht="29.45" customHeight="1" thickBot="1" x14ac:dyDescent="0.3">
      <c r="A5" s="105" t="s">
        <v>8</v>
      </c>
      <c r="B5" s="106" t="s">
        <v>15</v>
      </c>
      <c r="C5" s="128"/>
      <c r="D5" s="77"/>
      <c r="E5" s="78"/>
      <c r="F5" s="113">
        <f t="shared" ref="F5:F12" si="0">ROUND(D5*E5,0)</f>
        <v>0</v>
      </c>
      <c r="G5" s="129"/>
      <c r="H5" s="83"/>
    </row>
    <row r="6" spans="1:8" ht="29.45" customHeight="1" x14ac:dyDescent="0.25">
      <c r="A6" s="218" t="s">
        <v>6</v>
      </c>
      <c r="B6" s="108" t="s">
        <v>81</v>
      </c>
      <c r="C6" s="56"/>
      <c r="D6" s="110"/>
      <c r="E6" s="104"/>
      <c r="F6" s="114">
        <f t="shared" si="0"/>
        <v>0</v>
      </c>
      <c r="G6" s="119"/>
      <c r="H6" s="127"/>
    </row>
    <row r="7" spans="1:8" ht="29.45" customHeight="1" thickBot="1" x14ac:dyDescent="0.3">
      <c r="A7" s="219"/>
      <c r="B7" s="109" t="s">
        <v>76</v>
      </c>
      <c r="C7" s="60"/>
      <c r="D7" s="111"/>
      <c r="E7" s="73"/>
      <c r="F7" s="115">
        <f t="shared" si="0"/>
        <v>0</v>
      </c>
      <c r="G7" s="120"/>
      <c r="H7" s="61"/>
    </row>
    <row r="8" spans="1:8" ht="29.45" customHeight="1" x14ac:dyDescent="0.25">
      <c r="A8" s="218" t="s">
        <v>4</v>
      </c>
      <c r="B8" s="108" t="s">
        <v>12</v>
      </c>
      <c r="C8" s="56"/>
      <c r="D8" s="110"/>
      <c r="E8" s="104"/>
      <c r="F8" s="114">
        <f t="shared" si="0"/>
        <v>0</v>
      </c>
      <c r="G8" s="119"/>
      <c r="H8" s="57"/>
    </row>
    <row r="9" spans="1:8" ht="29.45" customHeight="1" x14ac:dyDescent="0.25">
      <c r="A9" s="220"/>
      <c r="B9" s="1" t="s">
        <v>13</v>
      </c>
      <c r="C9" s="42"/>
      <c r="D9" s="112"/>
      <c r="E9" s="41"/>
      <c r="F9" s="116">
        <f t="shared" si="0"/>
        <v>0</v>
      </c>
      <c r="G9" s="40"/>
      <c r="H9" s="58"/>
    </row>
    <row r="10" spans="1:8" ht="29.45" customHeight="1" thickBot="1" x14ac:dyDescent="0.3">
      <c r="A10" s="219"/>
      <c r="B10" s="109" t="s">
        <v>14</v>
      </c>
      <c r="C10" s="60"/>
      <c r="D10" s="111"/>
      <c r="E10" s="73"/>
      <c r="F10" s="115">
        <f t="shared" si="0"/>
        <v>0</v>
      </c>
      <c r="G10" s="120"/>
      <c r="H10" s="61"/>
    </row>
    <row r="11" spans="1:8" ht="29.45" customHeight="1" x14ac:dyDescent="0.25">
      <c r="A11" s="221" t="s">
        <v>7</v>
      </c>
      <c r="B11" s="108" t="s">
        <v>77</v>
      </c>
      <c r="C11" s="56"/>
      <c r="D11" s="110"/>
      <c r="E11" s="104"/>
      <c r="F11" s="114">
        <f t="shared" si="0"/>
        <v>0</v>
      </c>
      <c r="G11" s="119"/>
      <c r="H11" s="57"/>
    </row>
    <row r="12" spans="1:8" ht="29.45" customHeight="1" thickBot="1" x14ac:dyDescent="0.3">
      <c r="A12" s="222"/>
      <c r="B12" s="109" t="s">
        <v>78</v>
      </c>
      <c r="C12" s="60"/>
      <c r="D12" s="111"/>
      <c r="E12" s="73"/>
      <c r="F12" s="115">
        <f t="shared" si="0"/>
        <v>0</v>
      </c>
      <c r="G12" s="120"/>
      <c r="H12" s="61"/>
    </row>
    <row r="13" spans="1:8" ht="18" x14ac:dyDescent="0.25">
      <c r="A13" s="215" t="s">
        <v>1</v>
      </c>
      <c r="B13" s="216"/>
      <c r="C13" s="216"/>
      <c r="D13" s="216"/>
      <c r="E13" s="217"/>
      <c r="F13" s="117">
        <f>SUM(F5:F12)</f>
        <v>0</v>
      </c>
      <c r="G13" s="107"/>
      <c r="H13" s="107"/>
    </row>
    <row r="15" spans="1:8" ht="14.45" customHeight="1" x14ac:dyDescent="0.25">
      <c r="A15" s="208" t="s">
        <v>80</v>
      </c>
      <c r="B15" s="209"/>
      <c r="C15" s="209"/>
      <c r="D15" s="209"/>
      <c r="E15" s="209"/>
      <c r="F15" s="209"/>
      <c r="G15" s="209"/>
      <c r="H15" s="209"/>
    </row>
    <row r="16" spans="1:8" x14ac:dyDescent="0.25">
      <c r="A16" s="208"/>
      <c r="B16" s="209"/>
      <c r="C16" s="209"/>
      <c r="D16" s="209"/>
      <c r="E16" s="209"/>
      <c r="F16" s="209"/>
      <c r="G16" s="209"/>
      <c r="H16" s="209"/>
    </row>
    <row r="17" spans="1:8" x14ac:dyDescent="0.25">
      <c r="A17" s="208"/>
      <c r="B17" s="209"/>
      <c r="C17" s="209"/>
      <c r="D17" s="209"/>
      <c r="E17" s="209"/>
      <c r="F17" s="209"/>
      <c r="G17" s="209"/>
      <c r="H17" s="209"/>
    </row>
  </sheetData>
  <sheetProtection algorithmName="SHA-512" hashValue="oGN86YcHLI7NO2lZXc2eIgRCqBvPgAI/OLHgYuMPPCZCD9D/UZTX0adJ86VBoaC3AlX82ckL7CAA6Yk/M6nqlA==" saltValue="oxt5leSje58QDgKmku3Ofg==" spinCount="100000" sheet="1" objects="1" scenarios="1"/>
  <protectedRanges>
    <protectedRange sqref="H5:H12" name="Rango1"/>
    <protectedRange sqref="D6:E12" name="Rango1_1"/>
    <protectedRange sqref="D5:E5" name="Rango1_2"/>
  </protectedRanges>
  <mergeCells count="7">
    <mergeCell ref="A1:H1"/>
    <mergeCell ref="A2:H2"/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pane ySplit="4" topLeftCell="A5" activePane="bottomLeft" state="frozen"/>
      <selection pane="bottomLeft" sqref="A1:H1"/>
    </sheetView>
  </sheetViews>
  <sheetFormatPr baseColWidth="10" defaultColWidth="11.5703125" defaultRowHeight="15" x14ac:dyDescent="0.25"/>
  <cols>
    <col min="1" max="1" width="29.140625" customWidth="1"/>
    <col min="2" max="2" width="85.42578125" style="30" customWidth="1"/>
    <col min="3" max="3" width="41" customWidth="1"/>
    <col min="4" max="4" width="14.5703125" customWidth="1"/>
    <col min="5" max="5" width="13.85546875" customWidth="1"/>
    <col min="6" max="6" width="14.85546875" style="32" customWidth="1"/>
    <col min="7" max="7" width="31.140625" customWidth="1"/>
    <col min="8" max="8" width="31.42578125" customWidth="1"/>
  </cols>
  <sheetData>
    <row r="1" spans="1:8" s="19" customFormat="1" ht="15.75" x14ac:dyDescent="0.2">
      <c r="A1" s="178" t="s">
        <v>42</v>
      </c>
      <c r="B1" s="178"/>
      <c r="C1" s="178"/>
      <c r="D1" s="178"/>
      <c r="E1" s="178"/>
      <c r="F1" s="178"/>
      <c r="G1" s="178"/>
      <c r="H1" s="178"/>
    </row>
    <row r="2" spans="1:8" s="19" customFormat="1" ht="14.25" x14ac:dyDescent="0.2">
      <c r="A2" s="226" t="s">
        <v>83</v>
      </c>
      <c r="B2" s="226"/>
      <c r="C2" s="226"/>
      <c r="D2" s="226"/>
      <c r="E2" s="226"/>
      <c r="F2" s="226"/>
      <c r="G2" s="226"/>
      <c r="H2" s="226"/>
    </row>
    <row r="3" spans="1:8" s="19" customFormat="1" ht="12.75" x14ac:dyDescent="0.2">
      <c r="B3" s="29"/>
      <c r="F3" s="31"/>
    </row>
    <row r="4" spans="1:8" ht="39" thickBot="1" x14ac:dyDescent="0.3">
      <c r="A4" s="53" t="s">
        <v>16</v>
      </c>
      <c r="B4" s="53" t="s">
        <v>39</v>
      </c>
      <c r="C4" s="53" t="s">
        <v>41</v>
      </c>
      <c r="D4" s="53" t="s">
        <v>38</v>
      </c>
      <c r="E4" s="53" t="s">
        <v>3</v>
      </c>
      <c r="F4" s="121" t="s">
        <v>40</v>
      </c>
      <c r="G4" s="53" t="s">
        <v>94</v>
      </c>
      <c r="H4" s="53" t="s">
        <v>43</v>
      </c>
    </row>
    <row r="5" spans="1:8" ht="28.35" customHeight="1" x14ac:dyDescent="0.25">
      <c r="A5" s="218" t="s">
        <v>8</v>
      </c>
      <c r="B5" s="55" t="s">
        <v>88</v>
      </c>
      <c r="C5" s="122"/>
      <c r="D5" s="69"/>
      <c r="E5" s="70"/>
      <c r="F5" s="114">
        <f t="shared" ref="F5:F22" si="0">ROUND(+D5*E5,0)</f>
        <v>0</v>
      </c>
      <c r="G5" s="130"/>
      <c r="H5" s="127"/>
    </row>
    <row r="6" spans="1:8" ht="28.35" customHeight="1" x14ac:dyDescent="0.25">
      <c r="A6" s="220"/>
      <c r="B6" s="2" t="s">
        <v>86</v>
      </c>
      <c r="C6" s="42"/>
      <c r="D6" s="44"/>
      <c r="E6" s="138"/>
      <c r="F6" s="116">
        <f t="shared" si="0"/>
        <v>0</v>
      </c>
      <c r="G6" s="40"/>
      <c r="H6" s="58"/>
    </row>
    <row r="7" spans="1:8" ht="28.35" customHeight="1" x14ac:dyDescent="0.25">
      <c r="A7" s="220"/>
      <c r="B7" s="2" t="s">
        <v>64</v>
      </c>
      <c r="C7" s="42"/>
      <c r="D7" s="44"/>
      <c r="E7" s="138"/>
      <c r="F7" s="116">
        <f t="shared" si="0"/>
        <v>0</v>
      </c>
      <c r="G7" s="40"/>
      <c r="H7" s="58"/>
    </row>
    <row r="8" spans="1:8" ht="28.35" customHeight="1" x14ac:dyDescent="0.25">
      <c r="A8" s="220"/>
      <c r="B8" s="2" t="s">
        <v>22</v>
      </c>
      <c r="C8" s="42"/>
      <c r="D8" s="44"/>
      <c r="E8" s="138"/>
      <c r="F8" s="116">
        <f t="shared" si="0"/>
        <v>0</v>
      </c>
      <c r="G8" s="40"/>
      <c r="H8" s="58"/>
    </row>
    <row r="9" spans="1:8" ht="28.35" customHeight="1" x14ac:dyDescent="0.25">
      <c r="A9" s="220"/>
      <c r="B9" s="2" t="s">
        <v>65</v>
      </c>
      <c r="C9" s="42"/>
      <c r="D9" s="44"/>
      <c r="E9" s="138"/>
      <c r="F9" s="116">
        <f t="shared" si="0"/>
        <v>0</v>
      </c>
      <c r="G9" s="40"/>
      <c r="H9" s="58"/>
    </row>
    <row r="10" spans="1:8" ht="28.35" customHeight="1" x14ac:dyDescent="0.25">
      <c r="A10" s="220"/>
      <c r="B10" s="2" t="s">
        <v>66</v>
      </c>
      <c r="C10" s="42"/>
      <c r="D10" s="44"/>
      <c r="E10" s="138"/>
      <c r="F10" s="116">
        <f t="shared" ref="F10:F12" si="1">ROUND(+D10*E10,0)</f>
        <v>0</v>
      </c>
      <c r="G10" s="40"/>
      <c r="H10" s="58"/>
    </row>
    <row r="11" spans="1:8" ht="28.35" customHeight="1" x14ac:dyDescent="0.25">
      <c r="A11" s="220"/>
      <c r="B11" s="2" t="s">
        <v>67</v>
      </c>
      <c r="C11" s="42"/>
      <c r="D11" s="44"/>
      <c r="E11" s="138"/>
      <c r="F11" s="116">
        <f t="shared" si="1"/>
        <v>0</v>
      </c>
      <c r="G11" s="40"/>
      <c r="H11" s="58"/>
    </row>
    <row r="12" spans="1:8" ht="28.35" customHeight="1" x14ac:dyDescent="0.25">
      <c r="A12" s="220"/>
      <c r="B12" s="2" t="s">
        <v>68</v>
      </c>
      <c r="C12" s="42"/>
      <c r="D12" s="43"/>
      <c r="E12" s="138"/>
      <c r="F12" s="116">
        <f t="shared" si="1"/>
        <v>0</v>
      </c>
      <c r="G12" s="40"/>
      <c r="H12" s="58"/>
    </row>
    <row r="13" spans="1:8" ht="28.35" customHeight="1" thickBot="1" x14ac:dyDescent="0.3">
      <c r="A13" s="219"/>
      <c r="B13" s="59" t="s">
        <v>69</v>
      </c>
      <c r="C13" s="60"/>
      <c r="D13" s="72"/>
      <c r="E13" s="123"/>
      <c r="F13" s="115">
        <f t="shared" si="0"/>
        <v>0</v>
      </c>
      <c r="G13" s="120"/>
      <c r="H13" s="61"/>
    </row>
    <row r="14" spans="1:8" ht="28.35" customHeight="1" x14ac:dyDescent="0.25">
      <c r="A14" s="223" t="s">
        <v>6</v>
      </c>
      <c r="B14" s="55" t="s">
        <v>70</v>
      </c>
      <c r="C14" s="56"/>
      <c r="D14" s="69"/>
      <c r="E14" s="70"/>
      <c r="F14" s="114">
        <f t="shared" si="0"/>
        <v>0</v>
      </c>
      <c r="G14" s="119"/>
      <c r="H14" s="57"/>
    </row>
    <row r="15" spans="1:8" ht="28.35" customHeight="1" x14ac:dyDescent="0.25">
      <c r="A15" s="224"/>
      <c r="B15" s="2" t="s">
        <v>87</v>
      </c>
      <c r="C15" s="42"/>
      <c r="D15" s="44"/>
      <c r="E15" s="138"/>
      <c r="F15" s="116">
        <f t="shared" si="0"/>
        <v>0</v>
      </c>
      <c r="G15" s="40"/>
      <c r="H15" s="58"/>
    </row>
    <row r="16" spans="1:8" ht="28.35" customHeight="1" x14ac:dyDescent="0.25">
      <c r="A16" s="224"/>
      <c r="B16" s="34" t="s">
        <v>72</v>
      </c>
      <c r="C16" s="42"/>
      <c r="D16" s="44"/>
      <c r="E16" s="138"/>
      <c r="F16" s="116">
        <f t="shared" si="0"/>
        <v>0</v>
      </c>
      <c r="G16" s="40"/>
      <c r="H16" s="58"/>
    </row>
    <row r="17" spans="1:8" ht="28.35" customHeight="1" x14ac:dyDescent="0.25">
      <c r="A17" s="224"/>
      <c r="B17" s="2" t="s">
        <v>79</v>
      </c>
      <c r="C17" s="42"/>
      <c r="D17" s="44"/>
      <c r="E17" s="138"/>
      <c r="F17" s="116">
        <f t="shared" si="0"/>
        <v>0</v>
      </c>
      <c r="G17" s="40"/>
      <c r="H17" s="58"/>
    </row>
    <row r="18" spans="1:8" ht="42" customHeight="1" thickBot="1" x14ac:dyDescent="0.3">
      <c r="A18" s="225"/>
      <c r="B18" s="59" t="s">
        <v>23</v>
      </c>
      <c r="C18" s="60"/>
      <c r="D18" s="72"/>
      <c r="E18" s="123"/>
      <c r="F18" s="115">
        <f t="shared" si="0"/>
        <v>0</v>
      </c>
      <c r="G18" s="120"/>
      <c r="H18" s="61"/>
    </row>
    <row r="19" spans="1:8" ht="28.35" customHeight="1" x14ac:dyDescent="0.25">
      <c r="A19" s="223" t="s">
        <v>4</v>
      </c>
      <c r="B19" s="108" t="s">
        <v>73</v>
      </c>
      <c r="C19" s="56"/>
      <c r="D19" s="69"/>
      <c r="E19" s="70"/>
      <c r="F19" s="114">
        <f t="shared" si="0"/>
        <v>0</v>
      </c>
      <c r="G19" s="119"/>
      <c r="H19" s="57"/>
    </row>
    <row r="20" spans="1:8" ht="28.35" customHeight="1" thickBot="1" x14ac:dyDescent="0.3">
      <c r="A20" s="225"/>
      <c r="B20" s="109" t="s">
        <v>74</v>
      </c>
      <c r="C20" s="60"/>
      <c r="D20" s="72"/>
      <c r="E20" s="123"/>
      <c r="F20" s="115">
        <f t="shared" si="0"/>
        <v>0</v>
      </c>
      <c r="G20" s="120"/>
      <c r="H20" s="61"/>
    </row>
    <row r="21" spans="1:8" ht="28.35" customHeight="1" thickBot="1" x14ac:dyDescent="0.3">
      <c r="A21" s="124" t="s">
        <v>7</v>
      </c>
      <c r="B21" s="106" t="s">
        <v>75</v>
      </c>
      <c r="C21" s="76"/>
      <c r="D21" s="77"/>
      <c r="E21" s="78"/>
      <c r="F21" s="113">
        <f t="shared" si="0"/>
        <v>0</v>
      </c>
      <c r="G21" s="118"/>
      <c r="H21" s="79"/>
    </row>
    <row r="22" spans="1:8" ht="28.35" customHeight="1" thickBot="1" x14ac:dyDescent="0.3">
      <c r="A22" s="105" t="s">
        <v>21</v>
      </c>
      <c r="B22" s="106" t="s">
        <v>5</v>
      </c>
      <c r="C22" s="76"/>
      <c r="D22" s="77"/>
      <c r="E22" s="78"/>
      <c r="F22" s="113">
        <f t="shared" si="0"/>
        <v>0</v>
      </c>
      <c r="G22" s="118"/>
      <c r="H22" s="79"/>
    </row>
    <row r="23" spans="1:8" ht="18" x14ac:dyDescent="0.25">
      <c r="A23" s="215" t="s">
        <v>1</v>
      </c>
      <c r="B23" s="216"/>
      <c r="C23" s="216"/>
      <c r="D23" s="216"/>
      <c r="E23" s="217"/>
      <c r="F23" s="117">
        <f>SUM(F5:F22)</f>
        <v>0</v>
      </c>
      <c r="G23" s="107"/>
      <c r="H23" s="107"/>
    </row>
  </sheetData>
  <sheetProtection algorithmName="SHA-512" hashValue="o5BpfM0f6IIcjIaPREAH0R4c+mTZ4xnJfsqbdxdHisFRiVwpxQhzf8uLVBlNY2JOFyrUsWCkZGnscBgUKjOOOw==" saltValue="vLmSDgkvdrC9jem+eGndBg==" spinCount="100000" sheet="1" objects="1" scenarios="1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 Fleming Miranda</cp:lastModifiedBy>
  <cp:lastPrinted>2024-02-22T12:31:52Z</cp:lastPrinted>
  <dcterms:created xsi:type="dcterms:W3CDTF">2013-04-10T13:43:27Z</dcterms:created>
  <dcterms:modified xsi:type="dcterms:W3CDTF">2024-06-10T17:39:18Z</dcterms:modified>
</cp:coreProperties>
</file>